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16" windowWidth="20736" windowHeight="11340" tabRatio="912"/>
  </bookViews>
  <sheets>
    <sheet name="Валова" sheetId="13" r:id="rId1"/>
    <sheet name="Коньки" sheetId="6" r:id="rId2"/>
    <sheet name="Путинцев" sheetId="9" r:id="rId3"/>
    <sheet name="Тяж. атл." sheetId="20" r:id="rId4"/>
    <sheet name="Дзюдо" sheetId="23" r:id="rId5"/>
    <sheet name="Вертикаль" sheetId="7" r:id="rId6"/>
    <sheet name="КСШ" sheetId="5" r:id="rId7"/>
    <sheet name="Шевчук" sheetId="22" r:id="rId8"/>
    <sheet name="Вольная" sheetId="8" r:id="rId9"/>
    <sheet name="Греко-рим" sheetId="12" r:id="rId10"/>
    <sheet name="Энергия" sheetId="17" r:id="rId11"/>
    <sheet name="Красный яр" sheetId="14" r:id="rId12"/>
    <sheet name="Сибиряк" sheetId="25" r:id="rId13"/>
    <sheet name="Юность" sheetId="16" r:id="rId14"/>
    <sheet name="Красноярск" sheetId="21" r:id="rId15"/>
    <sheet name="Рассвет" sheetId="1" r:id="rId16"/>
    <sheet name="Здор. мир" sheetId="18" r:id="rId17"/>
    <sheet name="Спутник" sheetId="15" r:id="rId18"/>
    <sheet name="Единоборства" sheetId="10" r:id="rId19"/>
    <sheet name="Лесной" sheetId="11" r:id="rId20"/>
    <sheet name="КТСЦ" sheetId="19" r:id="rId21"/>
    <sheet name="ЦСК" sheetId="4" r:id="rId22"/>
  </sheets>
  <definedNames>
    <definedName name="_xlnm._FilterDatabase" localSheetId="0" hidden="1">Валова!$B$8:$N$18</definedName>
    <definedName name="_xlnm._FilterDatabase" localSheetId="5" hidden="1">Вертикаль!$B$6:$N$20</definedName>
    <definedName name="_xlnm._FilterDatabase" localSheetId="8" hidden="1">Вольная!$A$6:$N$22</definedName>
    <definedName name="_xlnm._FilterDatabase" localSheetId="9" hidden="1">'Греко-рим'!$A$6:$N$16</definedName>
    <definedName name="_xlnm._FilterDatabase" localSheetId="4" hidden="1">Дзюдо!$B$6:$N$26</definedName>
    <definedName name="_xlnm._FilterDatabase" localSheetId="18" hidden="1">Единоборства!$A$6:$N$37</definedName>
    <definedName name="_xlnm._FilterDatabase" localSheetId="16" hidden="1">'Здор. мир'!$A$6:$N$6</definedName>
    <definedName name="_xlnm._FilterDatabase" localSheetId="1" hidden="1">Коньки!$B$6:$N$14</definedName>
    <definedName name="_xlnm._FilterDatabase" localSheetId="14" hidden="1">Красноярск!$A$6:$O$28</definedName>
    <definedName name="_xlnm._FilterDatabase" localSheetId="11" hidden="1">'Красный яр'!$A$6:$N$6</definedName>
    <definedName name="_xlnm._FilterDatabase" localSheetId="6" hidden="1">КСШ!$A$6:$N$20</definedName>
    <definedName name="_xlnm._FilterDatabase" localSheetId="20" hidden="1">КТСЦ!$A$6:$N$20</definedName>
    <definedName name="_xlnm._FilterDatabase" localSheetId="19" hidden="1">Лесной!$A$6:$N$15</definedName>
    <definedName name="_xlnm._FilterDatabase" localSheetId="2" hidden="1">Путинцев!$B$6:$N$18</definedName>
    <definedName name="_xlnm._FilterDatabase" localSheetId="15" hidden="1">Рассвет!$A$6:$O$6</definedName>
    <definedName name="_xlnm._FilterDatabase" localSheetId="12" hidden="1">Сибиряк!$A$6:$N$34</definedName>
    <definedName name="_xlnm._FilterDatabase" localSheetId="17" hidden="1">Спутник!$A$6:$N$60</definedName>
    <definedName name="_xlnm._FilterDatabase" localSheetId="3" hidden="1">'Тяж. атл.'!$B$6:$N$16</definedName>
    <definedName name="_xlnm._FilterDatabase" localSheetId="21" hidden="1">ЦСК!$A$6:$O$6</definedName>
    <definedName name="_xlnm._FilterDatabase" localSheetId="7" hidden="1">Шевчук!$A$6:$N$14</definedName>
    <definedName name="_xlnm._FilterDatabase" localSheetId="10" hidden="1">Энергия!$A$6:$O$6</definedName>
    <definedName name="_xlnm._FilterDatabase" localSheetId="13" hidden="1">Юность!$A$6:$N$6</definedName>
    <definedName name="_xlnm.Print_Area" localSheetId="0">Валова!$A$1:$N$18</definedName>
    <definedName name="_xlnm.Print_Area" localSheetId="5">Вертикаль!$A$1:$N$23</definedName>
    <definedName name="_xlnm.Print_Area" localSheetId="8">Вольная!$A$1:$N$22</definedName>
    <definedName name="_xlnm.Print_Area" localSheetId="9">'Греко-рим'!$A$1:$N$16</definedName>
    <definedName name="_xlnm.Print_Area" localSheetId="4">Дзюдо!$A$1:$N$26</definedName>
    <definedName name="_xlnm.Print_Area" localSheetId="18">Единоборства!$A$1:$N$37</definedName>
    <definedName name="_xlnm.Print_Area" localSheetId="16">'Здор. мир'!$A$1:$N$44</definedName>
    <definedName name="_xlnm.Print_Area" localSheetId="1">Коньки!$A$1:$N$14</definedName>
    <definedName name="_xlnm.Print_Area" localSheetId="14">Красноярск!$A$1:$N$28</definedName>
    <definedName name="_xlnm.Print_Area" localSheetId="11">'Красный яр'!$A$1:$N$22</definedName>
    <definedName name="_xlnm.Print_Area" localSheetId="6">КСШ!$A$1:$N$20</definedName>
    <definedName name="_xlnm.Print_Area" localSheetId="2">Путинцев!$A$1:$N$18</definedName>
    <definedName name="_xlnm.Print_Area" localSheetId="15">Рассвет!$A$1:$N$29</definedName>
    <definedName name="_xlnm.Print_Area" localSheetId="12">Сибиряк!$A$1:$N$34</definedName>
    <definedName name="_xlnm.Print_Area" localSheetId="17">Спутник!$A$1:$N$60</definedName>
    <definedName name="_xlnm.Print_Area" localSheetId="3">'Тяж. атл.'!$A$1:$N$16</definedName>
    <definedName name="_xlnm.Print_Area" localSheetId="21">ЦСК!$A$1:$N$32</definedName>
    <definedName name="_xlnm.Print_Area" localSheetId="7">Шевчук!$A$1:$N$14</definedName>
    <definedName name="_xlnm.Print_Area" localSheetId="10">Энергия!$A$1:$N$28</definedName>
    <definedName name="_xlnm.Print_Area" localSheetId="13">Юность!$A$1:$N$20</definedName>
  </definedNames>
  <calcPr calcId="145621"/>
</workbook>
</file>

<file path=xl/calcChain.xml><?xml version="1.0" encoding="utf-8"?>
<calcChain xmlns="http://schemas.openxmlformats.org/spreadsheetml/2006/main">
  <c r="K11" i="4" l="1"/>
  <c r="K7" i="19"/>
  <c r="L9" i="16"/>
  <c r="L7" i="22" l="1"/>
  <c r="K7" i="22"/>
  <c r="J7" i="22"/>
  <c r="J14" i="5"/>
  <c r="L9" i="13"/>
  <c r="J16" i="13"/>
  <c r="J15" i="13"/>
  <c r="K10" i="16" l="1"/>
  <c r="J20" i="8"/>
  <c r="J22" i="8"/>
  <c r="J16" i="8"/>
  <c r="J15" i="8"/>
  <c r="J14" i="8"/>
  <c r="J13" i="8"/>
  <c r="J12" i="8"/>
  <c r="J10" i="8"/>
  <c r="J9" i="8"/>
  <c r="J8" i="8"/>
  <c r="L15" i="23"/>
  <c r="B2" i="4" l="1"/>
  <c r="B3" i="4"/>
  <c r="B1" i="4"/>
  <c r="J19" i="19"/>
  <c r="J18" i="19"/>
  <c r="J14" i="19"/>
  <c r="J15" i="19"/>
  <c r="J16" i="19"/>
  <c r="B2" i="19"/>
  <c r="B3" i="19"/>
  <c r="B1" i="19"/>
  <c r="J10" i="11"/>
  <c r="J11" i="11"/>
  <c r="J8" i="11"/>
  <c r="B2" i="11"/>
  <c r="B3" i="11"/>
  <c r="B1" i="11"/>
  <c r="J32" i="10"/>
  <c r="B2" i="10" l="1"/>
  <c r="B3" i="10"/>
  <c r="B1" i="10"/>
  <c r="J28" i="18" l="1"/>
  <c r="K28" i="18" s="1"/>
  <c r="L27" i="18" s="1"/>
  <c r="J20" i="18"/>
  <c r="K20" i="18" s="1"/>
  <c r="L37" i="18"/>
  <c r="J37" i="18"/>
  <c r="L35" i="18"/>
  <c r="J35" i="18"/>
  <c r="B2" i="18"/>
  <c r="B3" i="18"/>
  <c r="B1" i="18"/>
  <c r="L21" i="21"/>
  <c r="J21" i="21"/>
  <c r="J18" i="21"/>
  <c r="K18" i="21" s="1"/>
  <c r="J16" i="21"/>
  <c r="K16" i="21" s="1"/>
  <c r="L15" i="21" s="1"/>
  <c r="J15" i="21"/>
  <c r="J12" i="21"/>
  <c r="K12" i="21" s="1"/>
  <c r="B2" i="21"/>
  <c r="B3" i="21"/>
  <c r="B1" i="21"/>
  <c r="B2" i="17" l="1"/>
  <c r="B3" i="17"/>
  <c r="B1" i="17"/>
  <c r="B2" i="12" l="1"/>
  <c r="B3" i="12"/>
  <c r="B1" i="12"/>
  <c r="B2" i="8"/>
  <c r="B3" i="8"/>
  <c r="B1" i="8"/>
  <c r="B2" i="22" l="1"/>
  <c r="B3" i="22"/>
  <c r="B1" i="22"/>
  <c r="J18" i="5"/>
  <c r="K18" i="5" s="1"/>
  <c r="D17" i="5"/>
  <c r="K14" i="5"/>
  <c r="L13" i="5" s="1"/>
  <c r="D11" i="5"/>
  <c r="J12" i="5"/>
  <c r="K12" i="5" s="1"/>
  <c r="B2" i="5"/>
  <c r="B3" i="5"/>
  <c r="B1" i="5"/>
  <c r="J8" i="5"/>
  <c r="K8" i="5" s="1"/>
  <c r="J7" i="5"/>
  <c r="K7" i="5" s="1"/>
  <c r="L7" i="5" l="1"/>
  <c r="J23" i="7"/>
  <c r="K23" i="7" s="1"/>
  <c r="K21" i="7"/>
  <c r="J12" i="7"/>
  <c r="K12" i="7"/>
  <c r="B2" i="7"/>
  <c r="B3" i="7"/>
  <c r="B1" i="7"/>
  <c r="B2" i="23"/>
  <c r="B3" i="23"/>
  <c r="B1" i="23"/>
  <c r="J16" i="23"/>
  <c r="K16" i="23" s="1"/>
  <c r="J15" i="23"/>
  <c r="L11" i="7" l="1"/>
  <c r="J32" i="4" l="1"/>
  <c r="L29" i="4" s="1"/>
  <c r="J29" i="4"/>
  <c r="J48" i="15" l="1"/>
  <c r="K48" i="15" s="1"/>
  <c r="J46" i="15"/>
  <c r="K46" i="15" s="1"/>
  <c r="L45" i="15" s="1"/>
  <c r="J45" i="15"/>
  <c r="J40" i="15"/>
  <c r="K40" i="15" s="1"/>
  <c r="L39" i="15" s="1"/>
  <c r="J39" i="15"/>
  <c r="J38" i="15"/>
  <c r="K38" i="15" s="1"/>
  <c r="L37" i="15" s="1"/>
  <c r="J35" i="15"/>
  <c r="K19" i="15" l="1"/>
  <c r="J18" i="15"/>
  <c r="K18" i="15" s="1"/>
  <c r="L17" i="15" s="1"/>
  <c r="J17" i="15"/>
  <c r="J16" i="15"/>
  <c r="K16" i="15" s="1"/>
  <c r="L15" i="15" s="1"/>
  <c r="J15" i="15"/>
  <c r="B2" i="15"/>
  <c r="B3" i="15"/>
  <c r="B1" i="15"/>
  <c r="J23" i="1" l="1"/>
  <c r="K23" i="1" s="1"/>
  <c r="K21" i="1"/>
  <c r="B2" i="1"/>
  <c r="B3" i="1"/>
  <c r="B1" i="1"/>
  <c r="B2" i="25"/>
  <c r="B3" i="25"/>
  <c r="B1" i="25"/>
  <c r="B2" i="16"/>
  <c r="B3" i="16"/>
  <c r="B1" i="16"/>
  <c r="K15" i="16"/>
  <c r="J12" i="16"/>
  <c r="K12" i="16" s="1"/>
  <c r="J24" i="25" l="1"/>
  <c r="K24" i="25" s="1"/>
  <c r="L23" i="25" s="1"/>
  <c r="J17" i="25"/>
  <c r="J16" i="25"/>
  <c r="K16" i="25" s="1"/>
  <c r="L15" i="25" s="1"/>
  <c r="J10" i="25"/>
  <c r="K10" i="25" s="1"/>
  <c r="L9" i="25" s="1"/>
  <c r="J9" i="25"/>
  <c r="J16" i="14" l="1"/>
  <c r="J20" i="14"/>
  <c r="K20" i="14" s="1"/>
  <c r="L19" i="14" s="1"/>
  <c r="J19" i="14"/>
  <c r="B2" i="14" l="1"/>
  <c r="B3" i="14"/>
  <c r="B1" i="14"/>
  <c r="J18" i="17" l="1"/>
  <c r="K18" i="17" s="1"/>
  <c r="J17" i="17"/>
  <c r="J16" i="17"/>
  <c r="K16" i="17" s="1"/>
  <c r="B2" i="20" l="1"/>
  <c r="B3" i="20"/>
  <c r="B1" i="20"/>
  <c r="J16" i="9" l="1"/>
  <c r="K16" i="9" s="1"/>
  <c r="K11" i="9"/>
  <c r="B2" i="6"/>
  <c r="B3" i="6"/>
  <c r="B1" i="6"/>
  <c r="B2" i="9"/>
  <c r="B3" i="9"/>
  <c r="B1" i="9"/>
  <c r="J10" i="13" l="1"/>
  <c r="K10" i="13" s="1"/>
  <c r="J8" i="4" l="1"/>
  <c r="K8" i="4" s="1"/>
  <c r="L9" i="4"/>
  <c r="J13" i="4"/>
  <c r="J14" i="4"/>
  <c r="J15" i="4"/>
  <c r="L15" i="4"/>
  <c r="J19" i="4"/>
  <c r="L19" i="4"/>
  <c r="J22" i="4"/>
  <c r="J23" i="4"/>
  <c r="J26" i="4"/>
  <c r="K26" i="4" s="1"/>
  <c r="L23" i="4" s="1"/>
  <c r="L27" i="4"/>
  <c r="L11" i="4" l="1"/>
  <c r="J9" i="19"/>
  <c r="J10" i="19"/>
  <c r="J12" i="19"/>
  <c r="J13" i="19"/>
  <c r="J9" i="11"/>
  <c r="J14" i="11"/>
  <c r="J15" i="11"/>
  <c r="J7" i="11"/>
  <c r="K7" i="11" s="1"/>
  <c r="J8" i="10"/>
  <c r="J10" i="10"/>
  <c r="J12" i="10"/>
  <c r="J14" i="10"/>
  <c r="J16" i="10"/>
  <c r="J18" i="10"/>
  <c r="J20" i="10"/>
  <c r="J22" i="10"/>
  <c r="J24" i="10"/>
  <c r="J26" i="10"/>
  <c r="J27" i="10"/>
  <c r="J28" i="10"/>
  <c r="J29" i="10"/>
  <c r="K31" i="10"/>
  <c r="J33" i="10"/>
  <c r="J37" i="10"/>
  <c r="J8" i="15"/>
  <c r="J10" i="15"/>
  <c r="J12" i="15"/>
  <c r="J13" i="15"/>
  <c r="J14" i="15"/>
  <c r="J20" i="15"/>
  <c r="J22" i="15"/>
  <c r="J24" i="15"/>
  <c r="J26" i="15"/>
  <c r="J28" i="15"/>
  <c r="J30" i="15"/>
  <c r="J32" i="15"/>
  <c r="J33" i="15"/>
  <c r="J34" i="15"/>
  <c r="J36" i="15"/>
  <c r="J42" i="15"/>
  <c r="J43" i="15"/>
  <c r="J44" i="15"/>
  <c r="J50" i="15"/>
  <c r="J51" i="15"/>
  <c r="J52" i="15"/>
  <c r="J53" i="15"/>
  <c r="J54" i="15"/>
  <c r="J56" i="15"/>
  <c r="J60" i="15"/>
  <c r="J8" i="18"/>
  <c r="J10" i="18"/>
  <c r="J11" i="18"/>
  <c r="J12" i="18"/>
  <c r="J14" i="18"/>
  <c r="J16" i="18"/>
  <c r="J17" i="18"/>
  <c r="J18" i="18"/>
  <c r="J21" i="18"/>
  <c r="J22" i="18"/>
  <c r="J24" i="18"/>
  <c r="J25" i="18"/>
  <c r="J26" i="18"/>
  <c r="J30" i="18"/>
  <c r="J32" i="18"/>
  <c r="J33" i="18"/>
  <c r="J34" i="18"/>
  <c r="J42" i="18"/>
  <c r="J44" i="18"/>
  <c r="J8" i="1"/>
  <c r="J10" i="1"/>
  <c r="J12" i="1"/>
  <c r="J14" i="1"/>
  <c r="J15" i="1"/>
  <c r="K15" i="1" s="1"/>
  <c r="J16" i="1"/>
  <c r="J18" i="1"/>
  <c r="J19" i="1"/>
  <c r="J27" i="1"/>
  <c r="J29" i="1"/>
  <c r="J8" i="21"/>
  <c r="J10" i="21"/>
  <c r="J13" i="21"/>
  <c r="J14" i="21"/>
  <c r="J19" i="21"/>
  <c r="J26" i="21"/>
  <c r="J8" i="16"/>
  <c r="J10" i="16"/>
  <c r="J14" i="16"/>
  <c r="J16" i="16"/>
  <c r="K16" i="16" s="1"/>
  <c r="L15" i="16" s="1"/>
  <c r="J20" i="16"/>
  <c r="J8" i="25"/>
  <c r="J12" i="25"/>
  <c r="J13" i="25"/>
  <c r="J14" i="25"/>
  <c r="J18" i="25"/>
  <c r="J20" i="25"/>
  <c r="J21" i="25"/>
  <c r="J22" i="25"/>
  <c r="J26" i="25"/>
  <c r="J28" i="25"/>
  <c r="J30" i="25"/>
  <c r="J34" i="25"/>
  <c r="J7" i="14"/>
  <c r="K7" i="14" s="1"/>
  <c r="L7" i="14" s="1"/>
  <c r="J8" i="14"/>
  <c r="J10" i="14"/>
  <c r="J12" i="14"/>
  <c r="J13" i="14"/>
  <c r="K13" i="14" s="1"/>
  <c r="J14" i="14"/>
  <c r="J18" i="14"/>
  <c r="J22" i="14"/>
  <c r="J8" i="17"/>
  <c r="J10" i="17"/>
  <c r="J12" i="17"/>
  <c r="J13" i="17"/>
  <c r="J14" i="17"/>
  <c r="J20" i="17"/>
  <c r="J21" i="17"/>
  <c r="L21" i="17"/>
  <c r="J24" i="17"/>
  <c r="J28" i="17"/>
  <c r="J8" i="22"/>
  <c r="J10" i="22"/>
  <c r="J12" i="22"/>
  <c r="J13" i="22"/>
  <c r="J14" i="22"/>
  <c r="K16" i="8"/>
  <c r="L15" i="8" s="1"/>
  <c r="J8" i="12"/>
  <c r="J10" i="12"/>
  <c r="J11" i="12"/>
  <c r="J12" i="12"/>
  <c r="J13" i="12"/>
  <c r="J14" i="12"/>
  <c r="J15" i="12"/>
  <c r="J16" i="12"/>
  <c r="J7" i="12"/>
  <c r="J10" i="5"/>
  <c r="J16" i="5"/>
  <c r="J19" i="5"/>
  <c r="J20" i="5"/>
  <c r="J8" i="7"/>
  <c r="J10" i="7"/>
  <c r="J14" i="7"/>
  <c r="J16" i="7"/>
  <c r="J17" i="7"/>
  <c r="J19" i="7"/>
  <c r="J20" i="7"/>
  <c r="J8" i="23"/>
  <c r="J10" i="23"/>
  <c r="J12" i="23"/>
  <c r="J13" i="23"/>
  <c r="J14" i="23"/>
  <c r="J17" i="23"/>
  <c r="J18" i="23"/>
  <c r="J20" i="23"/>
  <c r="J21" i="23"/>
  <c r="J22" i="23"/>
  <c r="J26" i="23"/>
  <c r="J8" i="20"/>
  <c r="J10" i="20"/>
  <c r="J12" i="20"/>
  <c r="J13" i="20"/>
  <c r="J14" i="20"/>
  <c r="J15" i="20"/>
  <c r="J8" i="9"/>
  <c r="K8" i="9" s="1"/>
  <c r="L7" i="9" s="1"/>
  <c r="J10" i="9"/>
  <c r="J12" i="9"/>
  <c r="J13" i="9"/>
  <c r="K13" i="9" s="1"/>
  <c r="J14" i="9"/>
  <c r="J17" i="9"/>
  <c r="K17" i="9" s="1"/>
  <c r="J18" i="9"/>
  <c r="J8" i="6"/>
  <c r="J10" i="6"/>
  <c r="J12" i="6"/>
  <c r="J13" i="6"/>
  <c r="J14" i="6"/>
  <c r="J12" i="13"/>
  <c r="J14" i="13"/>
  <c r="J17" i="13"/>
  <c r="J18" i="13"/>
  <c r="D9" i="7"/>
  <c r="D9" i="23"/>
  <c r="D11" i="23" s="1"/>
  <c r="D13" i="23" s="1"/>
  <c r="D17" i="23" s="1"/>
  <c r="D19" i="23" s="1"/>
  <c r="D21" i="23" s="1"/>
  <c r="D13" i="7" l="1"/>
  <c r="D15" i="7" s="1"/>
  <c r="D17" i="7" s="1"/>
  <c r="D19" i="7" s="1"/>
  <c r="L15" i="12" l="1"/>
  <c r="K18" i="13" l="1"/>
  <c r="L17" i="13" s="1"/>
  <c r="K12" i="13"/>
  <c r="L11" i="13" s="1"/>
  <c r="K15" i="13"/>
  <c r="K8" i="16" l="1"/>
  <c r="L7" i="16" l="1"/>
  <c r="K34" i="25" l="1"/>
  <c r="K30" i="25"/>
  <c r="K29" i="25"/>
  <c r="K28" i="25"/>
  <c r="K26" i="25"/>
  <c r="L25" i="25" s="1"/>
  <c r="K22" i="25"/>
  <c r="L21" i="25" s="1"/>
  <c r="K20" i="25"/>
  <c r="L19" i="25" s="1"/>
  <c r="K18" i="25"/>
  <c r="L17" i="25" s="1"/>
  <c r="K14" i="25"/>
  <c r="L13" i="25" s="1"/>
  <c r="K12" i="25"/>
  <c r="K8" i="25"/>
  <c r="L7" i="25" s="1"/>
  <c r="K8" i="23"/>
  <c r="K10" i="23"/>
  <c r="K12" i="23"/>
  <c r="K14" i="23"/>
  <c r="K18" i="23"/>
  <c r="K20" i="23"/>
  <c r="K22" i="23"/>
  <c r="L21" i="23" s="1"/>
  <c r="K26" i="23"/>
  <c r="K8" i="17"/>
  <c r="K10" i="17"/>
  <c r="L9" i="17" s="1"/>
  <c r="K12" i="17"/>
  <c r="L11" i="17" s="1"/>
  <c r="K23" i="17"/>
  <c r="K28" i="17"/>
  <c r="K14" i="22"/>
  <c r="L13" i="22" s="1"/>
  <c r="K12" i="22"/>
  <c r="K10" i="22"/>
  <c r="L9" i="22" s="1"/>
  <c r="K8" i="22"/>
  <c r="K27" i="21"/>
  <c r="K26" i="21"/>
  <c r="L23" i="21" s="1"/>
  <c r="L19" i="21"/>
  <c r="K14" i="21"/>
  <c r="K10" i="21"/>
  <c r="K8" i="21"/>
  <c r="L15" i="20"/>
  <c r="K14" i="20"/>
  <c r="L13" i="20" s="1"/>
  <c r="K12" i="20"/>
  <c r="K10" i="20"/>
  <c r="L9" i="20" s="1"/>
  <c r="K8" i="20"/>
  <c r="L7" i="20" s="1"/>
  <c r="L13" i="19"/>
  <c r="K12" i="19"/>
  <c r="K11" i="19"/>
  <c r="K44" i="18"/>
  <c r="K43" i="18"/>
  <c r="K42" i="18"/>
  <c r="K34" i="18"/>
  <c r="K32" i="18"/>
  <c r="K30" i="18"/>
  <c r="K26" i="18"/>
  <c r="K24" i="18"/>
  <c r="K22" i="18"/>
  <c r="K18" i="18"/>
  <c r="K16" i="18"/>
  <c r="K14" i="18"/>
  <c r="K12" i="18"/>
  <c r="K10" i="18"/>
  <c r="K8" i="18"/>
  <c r="K60" i="15"/>
  <c r="L55" i="15"/>
  <c r="K54" i="15"/>
  <c r="L53" i="15" s="1"/>
  <c r="K52" i="15"/>
  <c r="L51" i="15" s="1"/>
  <c r="K50" i="15"/>
  <c r="L49" i="15" s="1"/>
  <c r="K44" i="15"/>
  <c r="L43" i="15" s="1"/>
  <c r="K42" i="15"/>
  <c r="K36" i="15"/>
  <c r="L35" i="15" s="1"/>
  <c r="K34" i="15"/>
  <c r="L33" i="15" s="1"/>
  <c r="K32" i="15"/>
  <c r="L31" i="15" s="1"/>
  <c r="K30" i="15"/>
  <c r="L29" i="15" s="1"/>
  <c r="K28" i="15"/>
  <c r="K26" i="15"/>
  <c r="K24" i="15"/>
  <c r="L23" i="15" s="1"/>
  <c r="K22" i="15"/>
  <c r="K21" i="15"/>
  <c r="K20" i="15"/>
  <c r="K14" i="15"/>
  <c r="L13" i="15" s="1"/>
  <c r="K12" i="15"/>
  <c r="K10" i="15"/>
  <c r="L9" i="15" s="1"/>
  <c r="K8" i="15"/>
  <c r="K22" i="14"/>
  <c r="L21" i="14" s="1"/>
  <c r="K18" i="14"/>
  <c r="K14" i="14"/>
  <c r="K12" i="14"/>
  <c r="L11" i="14" s="1"/>
  <c r="K10" i="14"/>
  <c r="L9" i="14" s="1"/>
  <c r="K16" i="13"/>
  <c r="L15" i="13" s="1"/>
  <c r="K14" i="13"/>
  <c r="L13" i="13" s="1"/>
  <c r="K14" i="12"/>
  <c r="L13" i="12" s="1"/>
  <c r="K12" i="12"/>
  <c r="K10" i="12"/>
  <c r="L9" i="12" s="1"/>
  <c r="K8" i="12"/>
  <c r="L7" i="12" s="1"/>
  <c r="L12" i="11"/>
  <c r="K9" i="11"/>
  <c r="L7" i="11" s="1"/>
  <c r="L34" i="10"/>
  <c r="K33" i="10"/>
  <c r="K29" i="10"/>
  <c r="K28" i="10"/>
  <c r="K27" i="10"/>
  <c r="K26" i="10"/>
  <c r="K24" i="10"/>
  <c r="K22" i="10"/>
  <c r="K20" i="10"/>
  <c r="K18" i="10"/>
  <c r="K16" i="10"/>
  <c r="K14" i="10"/>
  <c r="K12" i="10"/>
  <c r="K10" i="10"/>
  <c r="K8" i="10"/>
  <c r="K18" i="9"/>
  <c r="K14" i="9"/>
  <c r="K12" i="9"/>
  <c r="K10" i="9"/>
  <c r="L9" i="9" s="1"/>
  <c r="K22" i="8"/>
  <c r="K21" i="8"/>
  <c r="K20" i="8"/>
  <c r="K14" i="8"/>
  <c r="K12" i="8"/>
  <c r="L11" i="8" s="1"/>
  <c r="K10" i="8"/>
  <c r="K8" i="8"/>
  <c r="K20" i="7"/>
  <c r="L19" i="7" s="1"/>
  <c r="L17" i="7"/>
  <c r="K16" i="7"/>
  <c r="K14" i="7"/>
  <c r="K10" i="7"/>
  <c r="K8" i="7"/>
  <c r="K14" i="6"/>
  <c r="K13" i="6"/>
  <c r="K12" i="6"/>
  <c r="L11" i="6" s="1"/>
  <c r="K10" i="6"/>
  <c r="L9" i="6" s="1"/>
  <c r="K8" i="6"/>
  <c r="L7" i="6" s="1"/>
  <c r="K20" i="5"/>
  <c r="L19" i="5" s="1"/>
  <c r="K16" i="5"/>
  <c r="K10" i="5"/>
  <c r="L13" i="6" l="1"/>
  <c r="L11" i="12"/>
  <c r="L23" i="17"/>
  <c r="L21" i="15"/>
  <c r="L11" i="19"/>
  <c r="L23" i="23"/>
  <c r="L11" i="9"/>
  <c r="L13" i="23"/>
  <c r="L17" i="9"/>
  <c r="L7" i="19"/>
  <c r="L13" i="21"/>
  <c r="L9" i="23"/>
  <c r="L31" i="25"/>
  <c r="L29" i="25"/>
  <c r="L7" i="21"/>
  <c r="L27" i="21"/>
  <c r="L25" i="18"/>
  <c r="L43" i="18"/>
  <c r="L11" i="18"/>
  <c r="L17" i="18"/>
  <c r="L33" i="18"/>
  <c r="L7" i="17"/>
  <c r="L25" i="17"/>
  <c r="L13" i="14"/>
  <c r="L19" i="15"/>
  <c r="L7" i="15"/>
  <c r="L27" i="15"/>
  <c r="L57" i="15"/>
  <c r="L13" i="7"/>
  <c r="L13" i="8"/>
  <c r="L7" i="8"/>
  <c r="L9" i="8"/>
  <c r="L21" i="8"/>
  <c r="L13" i="9"/>
  <c r="L27" i="10"/>
  <c r="L29" i="10"/>
  <c r="L15" i="10"/>
  <c r="L31" i="10"/>
  <c r="L21" i="18"/>
  <c r="L39" i="18"/>
  <c r="L17" i="8"/>
  <c r="K18" i="1" l="1"/>
  <c r="K19" i="1" l="1"/>
  <c r="L19" i="1" l="1"/>
  <c r="K14" i="1"/>
  <c r="L13" i="1" s="1"/>
  <c r="K27" i="1" l="1"/>
  <c r="L24" i="1" s="1"/>
  <c r="K8" i="1"/>
  <c r="K12" i="1"/>
  <c r="K10" i="1"/>
  <c r="K16" i="1"/>
  <c r="K29" i="1"/>
  <c r="L15" i="1" l="1"/>
  <c r="K28" i="1" l="1"/>
  <c r="L28" i="1" s="1"/>
</calcChain>
</file>

<file path=xl/sharedStrings.xml><?xml version="1.0" encoding="utf-8"?>
<sst xmlns="http://schemas.openxmlformats.org/spreadsheetml/2006/main" count="2002" uniqueCount="313">
  <si>
    <t>Наименование учреждения, оказывающего услугу (выполняющего работу)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</si>
  <si>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</si>
  <si>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</si>
  <si>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</si>
  <si>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</si>
  <si>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Заключение о выполнении муниципального задания муниципальным учреждением</t>
  </si>
  <si>
    <t>показатель качества К1</t>
  </si>
  <si>
    <t xml:space="preserve">процент </t>
  </si>
  <si>
    <t>показатель объема К2</t>
  </si>
  <si>
    <t>Число лиц прошедших спортивную подготовку на этапах спортивной  подготовки</t>
  </si>
  <si>
    <t xml:space="preserve">человек </t>
  </si>
  <si>
    <t xml:space="preserve">Доля лиц, прошедших спортивную подготовку на этапе совершенствования спортивного мастерства и зачисленных на этап высшего спортивного мастерства </t>
  </si>
  <si>
    <t>Доля лиц, проходящих спортивную подготовку, выполнивших требования федерального стандарта спортивной подготовки по соответствующему виду спорта, по результатам реализации программ спортивной подготовки на этапе высшего спортивного мастерства.</t>
  </si>
  <si>
    <t xml:space="preserve"> Число лиц прошедших спортивную подготовку на этапах спортивной  подготовки</t>
  </si>
  <si>
    <t>Реализация дополнительных предпрофессиональных программ в области физической культуры и спорта</t>
  </si>
  <si>
    <t xml:space="preserve">Число обучающихся </t>
  </si>
  <si>
    <t>Количество человеко-часов</t>
  </si>
  <si>
    <t>чел/час</t>
  </si>
  <si>
    <t>Организация отдыха детей и молодежи</t>
  </si>
  <si>
    <t>СВОДНЫЙ ОТЧЕТ</t>
  </si>
  <si>
    <t xml:space="preserve">Доля лиц, прошедших спортивную подготовку на этапе начальной подготовки и зачисленных на тренировочный этап (этап спортивной специализации) </t>
  </si>
  <si>
    <t>Услуга</t>
  </si>
  <si>
    <t>Процент</t>
  </si>
  <si>
    <t>Обеспечение доступа к обьктам спорта</t>
  </si>
  <si>
    <t>единица</t>
  </si>
  <si>
    <t>количество человеко-часов</t>
  </si>
  <si>
    <t>человеко-час</t>
  </si>
  <si>
    <t>Доля лиц, прошедших спортивную подготовку на тренировочном  этапе и зачисленных на  этап совершенствования спортивного мастерства</t>
  </si>
  <si>
    <t>число лиц, прошедших спортивную подготовку на этапах спортивной подготовки</t>
  </si>
  <si>
    <t>человек</t>
  </si>
  <si>
    <t xml:space="preserve">Доля лиц, прошедших спортивную подготовку на  этапе  совершенствования спортивного мастерства и зачисленных на этап высшего спортивного мастерства </t>
  </si>
  <si>
    <t xml:space="preserve">Доля лиц, прошедших спортивную подготовку на тренировочном этапе и зачисленных на этап совершенствования спортивного мастерства </t>
  </si>
  <si>
    <t>число лиц, проходящих спортивную подготовку на этапах спортивной подготовки</t>
  </si>
  <si>
    <t>Доля лиц, прошедших спортивную подготовку на тренировочном этапе подготовки и зачисленных на этап совершенствования спортивного мастерства</t>
  </si>
  <si>
    <t>Доля лиц, прошедших спортивную подготовку на этапе совершенствования спортивного мастерства и зачисленных на этап высшего спортивного мастерства</t>
  </si>
  <si>
    <t>Доля лиц, прошедших спортивную подготовку натренировочном этапе подготовки и зачисленных на этап совершенствования спортивного мастерства</t>
  </si>
  <si>
    <t xml:space="preserve">число обучающихся </t>
  </si>
  <si>
    <t>штука</t>
  </si>
  <si>
    <t>Наличие обоснованных жалоб</t>
  </si>
  <si>
    <t xml:space="preserve">единица  </t>
  </si>
  <si>
    <t xml:space="preserve"> 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</si>
  <si>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>Число лиц, прошедших спортивную подготовку на этапах спортивной подготовки</t>
  </si>
  <si>
    <t xml:space="preserve">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 </t>
  </si>
  <si>
    <t xml:space="preserve">Число лиц, прошедших спортивную подготовку на этапах спортивной подготовки </t>
  </si>
  <si>
    <t xml:space="preserve">Доля лиц, проходящих спортивную подготовку, выполнивших требования федерального стандарта спортивной подготовки по соответствующему виду спорта, по результатам реализации программ спортивной подготовки на этапе высшего спортивного мастерства </t>
  </si>
  <si>
    <t>Число обучающихся</t>
  </si>
  <si>
    <t>Обеспечение доступа к объектам спорта</t>
  </si>
  <si>
    <t>количество занятий</t>
  </si>
  <si>
    <t>Доля лиц, прошедших спортивную подготовку на тренировочном этапе и зачисленных на этап совершенствования спортивного мастерства</t>
  </si>
  <si>
    <t>Доля лиц, прошедших спортивную подготовку на  этапе совершенствования спортивного мастерства  и зачисленных на этап высшего спортивного мастерства</t>
  </si>
  <si>
    <t>Реализация дополнительных общеразвивающих программ</t>
  </si>
  <si>
    <t xml:space="preserve">обучающиеся за исключением обучающихся с ограниченными возможностями </t>
  </si>
  <si>
    <t xml:space="preserve">Доля лиц, проходящих спортивную подготовку, выполнивших требования федерального стандарта спортивной подготовки по конькобежному спорту, по результатам реализации программ спортивной подготовки на этапе высшего спортивного мастерства  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</si>
  <si>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</si>
  <si>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>Число лиц, прошедших спортивну подготовку на этапах спортивной подготовки</t>
  </si>
  <si>
    <t>Доля лиц 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мастерста</t>
  </si>
  <si>
    <t>процент</t>
  </si>
  <si>
    <t>Число лиц, проходящих спортивную подготовку на этапах спортивной подготовки</t>
  </si>
  <si>
    <t>Количество занятий</t>
  </si>
  <si>
    <t>штук</t>
  </si>
  <si>
    <t>Количество мероприятий</t>
  </si>
  <si>
    <t xml:space="preserve">Наличие обоснованных жалоб </t>
  </si>
  <si>
    <t>Доля лиц, проходящих спортивную подготовку, выполнивших требования федерального стандарта спортивной подготовки по соответствующему виду спорта, по результатам реализации программ спортивной подготовки на этапе высшего спортивного мастерства</t>
  </si>
  <si>
    <t>число обучающихся</t>
  </si>
  <si>
    <t>количество чел\часов</t>
  </si>
  <si>
    <t>число лиц, прошедших  спортивную подготовку на этапах спортивной подготовки</t>
  </si>
  <si>
    <t>Проведение занятий физкультурно-спортивной направленности по месту проживания граждан</t>
  </si>
  <si>
    <t>Число лиц прошедших спортивную подготовкус на этапах спортивной подготовки</t>
  </si>
  <si>
    <t xml:space="preserve">Доля лиц, прошедших спортивную подготовку на тренировочном этапе  и зачисленных на этап совершенствования спортивного мастерства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</si>
  <si>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спортивного мастерства</t>
  </si>
  <si>
    <t>Доля лиц, проходящих спортивную подготовку на этапе совершенствования спортивного  мастерства и зачисленных на этап высшего спортивного мастерства</t>
  </si>
  <si>
    <t xml:space="preserve">Доля лиц, прошедших спортивную подготовку на этапе совершенствования спортивного мастер-ства и зачисленных на этап высшего спортивного мастерства </t>
  </si>
  <si>
    <t>Человек</t>
  </si>
  <si>
    <t>Человеко-час</t>
  </si>
  <si>
    <t xml:space="preserve">Число лиц, прошедших спортивную подго-товку на этапах спортивной подготовки </t>
  </si>
  <si>
    <t xml:space="preserve">Доля лиц, прошедших спортивную подготовку на  этапе  совершенствования спортивного мастерства и процент зачисленных на этап высшего спортивного мастертсва </t>
  </si>
  <si>
    <t xml:space="preserve">Доля лиц, проходящих спортивную подготовку, выполнивших требования ФГС СП, по результатам реализации программ СП на  этапе   высшего спортивного мастертсва </t>
  </si>
  <si>
    <t xml:space="preserve">единица </t>
  </si>
  <si>
    <t xml:space="preserve">Количество человеко-часов </t>
  </si>
  <si>
    <t>человеко/час</t>
  </si>
  <si>
    <t xml:space="preserve">показатель качества К1 </t>
  </si>
  <si>
    <t xml:space="preserve">показатель объема К2 </t>
  </si>
  <si>
    <t>Доля лиц, проходящих спортивную подготовку, выполнивших требования федерального стандарта спортивной подготовки по соответствующему виду ,по результатам реализации программ спортивной подготовки на этапе высего спортивного мастерства</t>
  </si>
  <si>
    <t xml:space="preserve"> показатель качества К1</t>
  </si>
  <si>
    <t>Доля лиц, проходящих спортивную подготовку на этапе высшего спортивного мастерства и выполнивших требования федерального стандарта</t>
  </si>
  <si>
    <t>человеко-дней</t>
  </si>
  <si>
    <t>Организация и проведение официальных физкультурных (физкультурно-оздоровительных) мероприятий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</si>
  <si>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</si>
  <si>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Наименование оказываемой услуги (выполняемой работы)</t>
  </si>
  <si>
    <t>человеко-часов</t>
  </si>
  <si>
    <t>Количество человек</t>
  </si>
  <si>
    <t>Доля лиц,прошедших спортивную подготовку на этапе совершенствования спортивного мастерства и зачисленных на этап высшего спортивного мастерства</t>
  </si>
  <si>
    <t>Муниципальное бюджетное учреждение "Спортивная школа олимпийского резерва по греко-римской борьбе"</t>
  </si>
  <si>
    <t>Муниципальное автономное учреждение "Спортивная школа по видам единоборств"</t>
  </si>
  <si>
    <t>Муниципальное бюджетное учреждение "Спортивная школа "Вертикаль"</t>
  </si>
  <si>
    <t>Муниципальное бюджетное учреждение "Комплексная спортивная школа"</t>
  </si>
  <si>
    <t>Муниципальное автономное учреждение "Центр спортивных клубов"</t>
  </si>
  <si>
    <t>Муниципальное бюджетное учреждение "Спортивная школа олимпийского резерва им. Н.Д. Валова"</t>
  </si>
  <si>
    <t>Муниципальное бюджетное учреждение "Спортивная школа олимпийского резерва по тяжелой атлетике"</t>
  </si>
  <si>
    <t>число лиц, прошедшие спортивную подготовку на этапах спортивной подготовки</t>
  </si>
  <si>
    <t>Реализация дополнительных предпрофессиональных программ в области физической культуры и спорта (Теннис)</t>
  </si>
  <si>
    <t xml:space="preserve">количество посещений </t>
  </si>
  <si>
    <t>Оказание туристско-информационных услуг (в стационарынх условиях)</t>
  </si>
  <si>
    <t>Оказание туристско-информационных услуг (удаленно  через информационно-телекомуникационную сеть Интернет)</t>
  </si>
  <si>
    <t>Муниципальное бюджетное учреждение "Красноярский туристско-спортивный центр"</t>
  </si>
  <si>
    <t xml:space="preserve"> Проведение тестирования  выполнения норматвов испытаний (тестов) Всероссийского физкультурно-спортивного комплекса "Готов к труду и обороне" (ГТО)</t>
  </si>
  <si>
    <t>Количество ззанятий</t>
  </si>
  <si>
    <t xml:space="preserve">Причины отклонения значений от запланированных </t>
  </si>
  <si>
    <t>Муниципальное автономное учреждение "СОК "Лесной"</t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</si>
  <si>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>Скалолазание</t>
    </r>
    <r>
      <rPr>
        <sz val="10"/>
        <rFont val="Times New Roman"/>
        <family val="1"/>
        <charset val="204"/>
      </rPr>
      <t>. Этап начальной подготовки.</t>
    </r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</si>
  <si>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 xml:space="preserve">Скалолазание. </t>
    </r>
    <r>
      <rPr>
        <sz val="10"/>
        <rFont val="Times New Roman"/>
        <family val="1"/>
        <charset val="204"/>
      </rPr>
      <t xml:space="preserve">      Тренировочный этап (этап спортивной специализации)</t>
    </r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</si>
  <si>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 xml:space="preserve">Скалолазание. </t>
    </r>
    <r>
      <rPr>
        <sz val="10"/>
        <rFont val="Times New Roman"/>
        <family val="1"/>
        <charset val="204"/>
      </rPr>
      <t>Этап совершенствования спортивного мастерства.</t>
    </r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</si>
  <si>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>Скалолазание.</t>
    </r>
    <r>
      <rPr>
        <sz val="10"/>
        <rFont val="Times New Roman"/>
        <family val="1"/>
        <charset val="204"/>
      </rPr>
      <t xml:space="preserve"> Этап высшего спортивного мастерства.</t>
    </r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</si>
  <si>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 xml:space="preserve">Альпинизм.    </t>
    </r>
    <r>
      <rPr>
        <sz val="10"/>
        <rFont val="Times New Roman"/>
        <family val="1"/>
        <charset val="204"/>
      </rPr>
      <t xml:space="preserve">   Этап высшего спортивного мастерства.</t>
    </r>
  </si>
  <si>
    <t>Муниципальное бюджетное учреждение "Спортивная школа олимпийского резерва по конькобежному спорту"</t>
  </si>
  <si>
    <r>
      <t xml:space="preserve">спортивная подготовка по неолимпийским видам спорта             </t>
    </r>
    <r>
      <rPr>
        <b/>
        <sz val="10"/>
        <rFont val="Times New Roman"/>
        <family val="1"/>
        <charset val="204"/>
      </rPr>
      <t>фитнес-аэробика</t>
    </r>
    <r>
      <rPr>
        <sz val="10"/>
        <rFont val="Times New Roman"/>
        <family val="1"/>
        <charset val="204"/>
      </rPr>
      <t xml:space="preserve">  тренировочный этап (этап спортивной специализации)</t>
    </r>
  </si>
  <si>
    <r>
      <t xml:space="preserve">спортивная подготовка по неолимпийским видам спорта              </t>
    </r>
    <r>
      <rPr>
        <b/>
        <sz val="10"/>
        <rFont val="Times New Roman"/>
        <family val="1"/>
        <charset val="204"/>
      </rPr>
      <t xml:space="preserve">спортивная аэробика  </t>
    </r>
    <r>
      <rPr>
        <sz val="10"/>
        <rFont val="Times New Roman"/>
        <family val="1"/>
        <charset val="204"/>
      </rPr>
      <t>тренировочный этап (этап спортивной специализации)</t>
    </r>
  </si>
  <si>
    <t>Организация и проведение официальных спортивных мероприятий</t>
  </si>
  <si>
    <r>
      <t xml:space="preserve">спортивная подготовка по олимпийским видам спорта. </t>
    </r>
    <r>
      <rPr>
        <b/>
        <sz val="10"/>
        <rFont val="Times New Roman"/>
        <family val="1"/>
        <charset val="204"/>
      </rPr>
      <t>Бокс.</t>
    </r>
    <r>
      <rPr>
        <sz val="10"/>
        <rFont val="Times New Roman"/>
        <family val="1"/>
        <charset val="204"/>
      </rPr>
      <t xml:space="preserve">  Этап высшего мастерства </t>
    </r>
  </si>
  <si>
    <r>
      <t xml:space="preserve">Спортивная подготовка по олимпийским видам спорта. </t>
    </r>
    <r>
      <rPr>
        <b/>
        <sz val="10"/>
        <rFont val="Times New Roman"/>
        <family val="1"/>
        <charset val="204"/>
      </rPr>
      <t>Бокс</t>
    </r>
    <r>
      <rPr>
        <sz val="10"/>
        <rFont val="Times New Roman"/>
        <family val="1"/>
        <charset val="204"/>
      </rPr>
      <t xml:space="preserve">.   Этап совершенствования спортивного мастерства </t>
    </r>
  </si>
  <si>
    <r>
      <t>Спортивная подготовка по олимпийским видам спорта.</t>
    </r>
    <r>
      <rPr>
        <b/>
        <sz val="10"/>
        <rFont val="Times New Roman"/>
        <family val="1"/>
        <charset val="204"/>
      </rPr>
      <t xml:space="preserve"> Бокс.</t>
    </r>
    <r>
      <rPr>
        <sz val="10"/>
        <rFont val="Times New Roman"/>
        <family val="1"/>
        <charset val="204"/>
      </rPr>
      <t xml:space="preserve">  Тренировочный этап (этап спортивной специализации)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</si>
  <si>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Легкая атлетика. </t>
    </r>
    <r>
      <rPr>
        <sz val="10"/>
        <color theme="1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</si>
  <si>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>подводный спорт</t>
    </r>
    <r>
      <rPr>
        <sz val="10"/>
        <color theme="1"/>
        <rFont val="Times New Roman"/>
        <family val="1"/>
        <charset val="204"/>
      </rPr>
      <t xml:space="preserve"> тренировочный этап (этап спортивной специализации)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</si>
  <si>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>рафтинг</t>
    </r>
    <r>
      <rPr>
        <sz val="10"/>
        <color theme="1"/>
        <rFont val="Times New Roman"/>
        <family val="1"/>
        <charset val="204"/>
      </rPr>
      <t xml:space="preserve"> этап высшего спортивного мастерства</t>
    </r>
  </si>
  <si>
    <r>
      <t xml:space="preserve">спортивная подготовка по олимпийским видам спорта           </t>
    </r>
    <r>
      <rPr>
        <b/>
        <sz val="10"/>
        <rFont val="Times New Roman"/>
        <family val="1"/>
        <charset val="204"/>
      </rPr>
      <t xml:space="preserve">фигурное катание на коньках  </t>
    </r>
    <r>
      <rPr>
        <sz val="10"/>
        <rFont val="Times New Roman"/>
        <family val="1"/>
        <charset val="204"/>
      </rPr>
      <t xml:space="preserve">             этап начальной подготовки</t>
    </r>
  </si>
  <si>
    <r>
      <t xml:space="preserve">спортивная подготовка по олимпийским видам спорта         </t>
    </r>
    <r>
      <rPr>
        <b/>
        <sz val="10"/>
        <rFont val="Times New Roman"/>
        <family val="1"/>
        <charset val="204"/>
      </rPr>
      <t>фигурное катание на коньках</t>
    </r>
    <r>
      <rPr>
        <sz val="10"/>
        <rFont val="Times New Roman"/>
        <family val="1"/>
        <charset val="204"/>
      </rPr>
      <t xml:space="preserve">               тренировочный этап (этап спортивной специализации)</t>
    </r>
  </si>
  <si>
    <r>
      <t xml:space="preserve">Спортивная подготовка по олимпийским видам спорта.       </t>
    </r>
    <r>
      <rPr>
        <b/>
        <sz val="10"/>
        <color theme="1"/>
        <rFont val="Times New Roman"/>
        <family val="1"/>
        <charset val="204"/>
      </rPr>
      <t>ГАНДБОЛ.</t>
    </r>
    <r>
      <rPr>
        <sz val="10"/>
        <color theme="1"/>
        <rFont val="Times New Roman"/>
        <family val="1"/>
        <charset val="204"/>
      </rPr>
      <t xml:space="preserve"> Этап начальной подготовки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</si>
  <si>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плавание,</t>
    </r>
    <r>
      <rPr>
        <sz val="10"/>
        <color theme="1"/>
        <rFont val="Times New Roman"/>
        <family val="1"/>
        <charset val="204"/>
      </rPr>
      <t xml:space="preserve"> этап начальной подготовки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</si>
  <si>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плавание</t>
    </r>
    <r>
      <rPr>
        <sz val="10"/>
        <color theme="1"/>
        <rFont val="Times New Roman"/>
        <family val="1"/>
        <charset val="204"/>
      </rPr>
      <t>, тренировочный этап (этап спортивной специализации)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</si>
  <si>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плавание</t>
    </r>
    <r>
      <rPr>
        <sz val="10"/>
        <color theme="1"/>
        <rFont val="Times New Roman"/>
        <family val="1"/>
        <charset val="204"/>
      </rPr>
      <t>, этап совершенствования спортивного мастерства)</t>
    </r>
  </si>
  <si>
    <t xml:space="preserve">Доля лиц, прошедших спортивную подготовку на этапе совершенствования спортивного мастерства и зачисленных на этап высшего спортивного </t>
  </si>
  <si>
    <t xml:space="preserve"> Доля лиц, проходящих спортивную подготовку, выполнивших требования федерального стандарта спортивной подготовки по соответствующему виду спорта, по результатам реализации программ спортивной подготовки на этапе высшего спортивного мастерства</t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</si>
  <si>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плавание,</t>
    </r>
    <r>
      <rPr>
        <sz val="10"/>
        <color theme="1"/>
        <rFont val="Times New Roman"/>
        <family val="1"/>
        <charset val="204"/>
      </rPr>
      <t xml:space="preserve"> этап высшего спортивного мастерства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</si>
  <si>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художественная гимнастика</t>
    </r>
    <r>
      <rPr>
        <sz val="10"/>
        <color theme="1"/>
        <rFont val="Times New Roman"/>
        <family val="1"/>
        <charset val="204"/>
      </rPr>
      <t>, этап совершенствования спортивного мастерства</t>
    </r>
  </si>
  <si>
    <r>
      <t xml:space="preserve">Спортивная подготовка по олимпийским видам спорта               Этап начальной подготовки        </t>
    </r>
    <r>
      <rPr>
        <b/>
        <sz val="10"/>
        <color theme="1"/>
        <rFont val="Times New Roman"/>
        <family val="1"/>
        <charset val="204"/>
      </rPr>
      <t>Тяжелая атлетика</t>
    </r>
  </si>
  <si>
    <r>
      <t>Спортивная подготовка по олимпийским видам спорта ( тренировочный этап -</t>
    </r>
    <r>
      <rPr>
        <b/>
        <sz val="10"/>
        <color theme="1"/>
        <rFont val="Times New Roman"/>
        <family val="1"/>
        <charset val="204"/>
      </rPr>
      <t xml:space="preserve"> Тяжелая атлетика</t>
    </r>
    <r>
      <rPr>
        <sz val="10"/>
        <color theme="1"/>
        <rFont val="Times New Roman"/>
        <family val="1"/>
        <charset val="204"/>
      </rPr>
      <t>)</t>
    </r>
  </si>
  <si>
    <r>
      <t xml:space="preserve">Спортивная подготовка по олимпийским видам спорта  Этап совершенствования спортивного мастерства    </t>
    </r>
    <r>
      <rPr>
        <b/>
        <sz val="10"/>
        <color theme="1"/>
        <rFont val="Times New Roman"/>
        <family val="1"/>
        <charset val="204"/>
      </rPr>
      <t xml:space="preserve"> Тяжелая атлетика </t>
    </r>
  </si>
  <si>
    <r>
      <t xml:space="preserve">Спортивная подготовка по олимпийским видам спорта  Этап высшего спортивного мастерства     </t>
    </r>
    <r>
      <rPr>
        <b/>
        <sz val="10"/>
        <color theme="1"/>
        <rFont val="Times New Roman"/>
        <family val="1"/>
        <charset val="204"/>
      </rPr>
      <t xml:space="preserve">Тяжелая атлетика 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</si>
  <si>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 xml:space="preserve">спортивная гимнастика.                        </t>
    </r>
    <r>
      <rPr>
        <sz val="10"/>
        <color theme="1"/>
        <rFont val="Times New Roman"/>
        <family val="1"/>
        <charset val="204"/>
      </rPr>
      <t xml:space="preserve"> Тренировочный этап.</t>
    </r>
  </si>
  <si>
    <r>
      <t>Спортивная подготовка по олимпийским видам спорта С</t>
    </r>
    <r>
      <rPr>
        <b/>
        <sz val="10"/>
        <color theme="1"/>
        <rFont val="Times New Roman"/>
        <family val="1"/>
        <charset val="204"/>
      </rPr>
      <t>портивная гимнастика. Э</t>
    </r>
    <r>
      <rPr>
        <sz val="10"/>
        <color theme="1"/>
        <rFont val="Times New Roman"/>
        <family val="1"/>
        <charset val="204"/>
      </rPr>
      <t xml:space="preserve">тап начальной подготовки </t>
    </r>
  </si>
  <si>
    <r>
      <t>Спортивная подготовка по олимпийским видам спорта С</t>
    </r>
    <r>
      <rPr>
        <b/>
        <sz val="10"/>
        <color theme="1"/>
        <rFont val="Times New Roman"/>
        <family val="1"/>
        <charset val="204"/>
      </rPr>
      <t>портивная гимнастик</t>
    </r>
    <r>
      <rPr>
        <sz val="10"/>
        <color theme="1"/>
        <rFont val="Times New Roman"/>
        <family val="1"/>
        <charset val="204"/>
      </rPr>
      <t>а. Этап совершенствования спортивного мастерства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</si>
  <si>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>Спортивная гимнастика.</t>
    </r>
    <r>
      <rPr>
        <sz val="10"/>
        <color theme="1"/>
        <rFont val="Times New Roman"/>
        <family val="1"/>
        <charset val="204"/>
      </rPr>
      <t xml:space="preserve"> Этап высшего спортивного мастерства </t>
    </r>
  </si>
  <si>
    <t>Муниципальное бюджетное учреждение "Спортивная школа олимпийского резерва по дзюдо"</t>
  </si>
  <si>
    <t>Муниципальное автономное  учреждение "Спортивная школа олимпийского резерва "Сибиряк"</t>
  </si>
  <si>
    <t>Муниципальное бюджетное  учреждение "Спортивная школа олимпийского резерва по спортивной гимнастике им. В.А. Шевчука"</t>
  </si>
  <si>
    <t>Муниципальное автономное  учреждение "Спортивная школа олимпийского резерва "Красноярск"</t>
  </si>
  <si>
    <t>Муниципальное автономное  учреждение "Спортивная школа олимпийского резерва "Здоровый мир"</t>
  </si>
  <si>
    <t>Муниципальное автономное  учреждение "Спортивная школа олимпийского резерва"Энергия"</t>
  </si>
  <si>
    <t>Муниципальное автономное  учреждение "Спортивная школа олимпийского резерва "Юность"</t>
  </si>
  <si>
    <t>Муниципальное автономное  учреждение "Спортивная школа олимпийского резерва "Рассвет"</t>
  </si>
  <si>
    <t>Муниципальное автономное  учреждение "Спортивная школа олимпийского резерва "Красный Яр"</t>
  </si>
  <si>
    <t>Муниципальное автономное  учреждение "Спортивная школа олимпийского резерва "Спутник"</t>
  </si>
  <si>
    <t>Муниципальное автономное  учреждение "Спортивная школа олимпийского резерва по вольной борьбе"</t>
  </si>
  <si>
    <t>Муниципальное бюджетное  учреждение "Спортивная школа олимпийского резерва имени               В.Г. Путинцева"</t>
  </si>
  <si>
    <t>Муниципальное задание выполнено</t>
  </si>
  <si>
    <t>Муниципальное задание в целом выполнено</t>
  </si>
  <si>
    <t>муниципальное задание выполнено</t>
  </si>
  <si>
    <t xml:space="preserve">муниципальное задание выполнено           </t>
  </si>
  <si>
    <t xml:space="preserve">Муниципальное задание  выполнено         </t>
  </si>
  <si>
    <t>Спортивная подготовка по олимпийским видам спорта. конькобежный спорт. Тренировочный этап.</t>
  </si>
  <si>
    <t>Значение, утвержденное в муниципальном задании на год (К1плi, К2плi)</t>
  </si>
  <si>
    <t>Фактическое значение за год (К1фi, К2фi)</t>
  </si>
  <si>
    <t>Оценка выполнения муниципальными учреждениями муниципального задания по каждому показателю (К1i, К2i)</t>
  </si>
  <si>
    <t>Сводная оценка выполнения муниципальными учреждениями муниципального задания по показателям (качества, объема) (К1, К2)</t>
  </si>
  <si>
    <t>Оценка итоговая Оцитоговая</t>
  </si>
  <si>
    <t>Спортивная подготовка по олимпийским видам спорта Конькобежный спорт. Этап совершенствования спортивного мастерства.</t>
  </si>
  <si>
    <t>Спортивная подготовка по олимпийским видам спорта конькобежный спорт. Этап высшего спортивного мастерства.</t>
  </si>
  <si>
    <t>А</t>
  </si>
  <si>
    <t>№ п/п</t>
  </si>
  <si>
    <r>
      <t xml:space="preserve">Спортивная подготовка по олимпийским видам спорта        </t>
    </r>
    <r>
      <rPr>
        <b/>
        <sz val="10"/>
        <rFont val="Times New Roman"/>
        <family val="1"/>
        <charset val="204"/>
      </rPr>
      <t xml:space="preserve">вольная борьба </t>
    </r>
    <r>
      <rPr>
        <sz val="10"/>
        <rFont val="Times New Roman"/>
        <family val="1"/>
        <charset val="204"/>
      </rPr>
      <t xml:space="preserve">       Тренировочный этап (этап спортивной специализации)</t>
    </r>
  </si>
  <si>
    <r>
      <t xml:space="preserve">Спортивная подготовка по олимпийским видам спорта  </t>
    </r>
    <r>
      <rPr>
        <b/>
        <sz val="10"/>
        <rFont val="Times New Roman"/>
        <family val="1"/>
        <charset val="204"/>
      </rPr>
      <t xml:space="preserve">Лыжные гонки. </t>
    </r>
    <r>
      <rPr>
        <sz val="10"/>
        <rFont val="Times New Roman"/>
        <family val="1"/>
        <charset val="204"/>
      </rPr>
      <t xml:space="preserve">Тренировочный этап </t>
    </r>
  </si>
  <si>
    <t>Работа</t>
  </si>
  <si>
    <t>работа</t>
  </si>
  <si>
    <t>Приложение №2 к письму от ________________ №__________</t>
  </si>
  <si>
    <r>
      <t xml:space="preserve">Спортивная подготовка по </t>
    </r>
    <r>
      <rPr>
        <b/>
        <sz val="10"/>
        <rFont val="Times New Roman"/>
        <family val="1"/>
        <charset val="204"/>
      </rPr>
      <t xml:space="preserve">олимпийским </t>
    </r>
    <r>
      <rPr>
        <sz val="10"/>
        <rFont val="Times New Roman"/>
        <family val="1"/>
        <charset val="204"/>
      </rPr>
      <t xml:space="preserve">видам спорта. </t>
    </r>
    <r>
      <rPr>
        <b/>
        <sz val="10"/>
        <rFont val="Times New Roman"/>
        <family val="1"/>
        <charset val="204"/>
      </rPr>
      <t>Парусный спорт.</t>
    </r>
    <r>
      <rPr>
        <sz val="10"/>
        <rFont val="Times New Roman"/>
        <family val="1"/>
        <charset val="204"/>
      </rPr>
      <t xml:space="preserve"> 
Этап начальной подготовки</t>
    </r>
  </si>
  <si>
    <r>
      <t>Проведение занятий физкультурно-спортивной направленности</t>
    </r>
    <r>
      <rPr>
        <b/>
        <sz val="10"/>
        <color theme="1"/>
        <rFont val="Times New Roman"/>
        <family val="1"/>
        <charset val="204"/>
      </rPr>
      <t xml:space="preserve"> по месту проживания граждан</t>
    </r>
  </si>
  <si>
    <t>9=8/7</t>
  </si>
  <si>
    <t>Спортивная подготовка по олимпийским видам спорта. Бокс.  Начальный этап</t>
  </si>
  <si>
    <t xml:space="preserve">Доля лиц, прошедших спортивную подготовку на этапе начальной подготовки и зачисленных на тренировочный этап </t>
  </si>
  <si>
    <t>Спортивная подготовка по олимпийским видам спорта       конькобежный спорт. Этап начальной подготовки</t>
  </si>
  <si>
    <r>
      <t xml:space="preserve">Спортивная подготовка по неолимпийским видам спорта        </t>
    </r>
    <r>
      <rPr>
        <b/>
        <sz val="10"/>
        <rFont val="Times New Roman"/>
        <family val="1"/>
        <charset val="204"/>
      </rPr>
      <t>Альпинизм</t>
    </r>
    <r>
      <rPr>
        <sz val="10"/>
        <rFont val="Times New Roman"/>
        <family val="1"/>
        <charset val="204"/>
      </rPr>
      <t>. Тренировочный этап (этап спортивной специализации)</t>
    </r>
  </si>
  <si>
    <t>количество обучающихся</t>
  </si>
  <si>
    <t xml:space="preserve">Количество обучающихся </t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</si>
  <si>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художественная гимнастика,</t>
    </r>
    <r>
      <rPr>
        <sz val="10"/>
        <color theme="1"/>
        <rFont val="Times New Roman"/>
        <family val="1"/>
        <charset val="204"/>
      </rPr>
      <t xml:space="preserve"> этап начальной подготовки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</si>
  <si>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художественная гимнастика,</t>
    </r>
    <r>
      <rPr>
        <sz val="10"/>
        <color theme="1"/>
        <rFont val="Times New Roman"/>
        <family val="1"/>
        <charset val="204"/>
      </rPr>
      <t xml:space="preserve"> тренировочный этап (этап спортивной специализации)</t>
    </r>
  </si>
  <si>
    <t>Количество обучающихся</t>
  </si>
  <si>
    <t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муниципального образования,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 и спортивных мероприятий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</si>
  <si>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</si>
  <si>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Количество договоров</t>
  </si>
  <si>
    <t>Муниципальное задание  выполнено</t>
  </si>
  <si>
    <t>Спортивная подготовка по олимпийским видам спорта РЕГБИ
Этап начальной подготовки</t>
  </si>
  <si>
    <t>Спортивная подготовка по олимпийским видам спорта РЕГБИ
Тренировочный этап (этап спортивной специализации)</t>
  </si>
  <si>
    <t>Спортивная подготовка по олимпийским видам спорта РЕГБИ
Этап совершенствования спортивного мастерства</t>
  </si>
  <si>
    <t>Спортивная подготовка по олимпийским видам спорта  РЕГБИ
Этап высшего спортивного мастерства</t>
  </si>
  <si>
    <t>Спортивная подготовка по олимпийским видам спорта  ТЕННИС
Этап начальной подготовки</t>
  </si>
  <si>
    <t>Спортивная подготовка по олимпийским видам спорта  ТЕННИС
Тренировочный этап (этап спортивной специализации)</t>
  </si>
  <si>
    <r>
      <t>Спортивная подготовка по олимпийским видам спорта  Б</t>
    </r>
    <r>
      <rPr>
        <b/>
        <sz val="10"/>
        <rFont val="Times New Roman"/>
        <family val="1"/>
        <charset val="204"/>
      </rPr>
      <t>иатлон.</t>
    </r>
    <r>
      <rPr>
        <sz val="10"/>
        <rFont val="Times New Roman"/>
        <family val="1"/>
        <charset val="204"/>
      </rPr>
      <t xml:space="preserve">
Тренировочный этап (этап спортивной специализации)</t>
    </r>
  </si>
  <si>
    <r>
      <t xml:space="preserve">Спортивная подготовка по олимпийским видам спорта </t>
    </r>
    <r>
      <rPr>
        <b/>
        <sz val="10"/>
        <rFont val="Times New Roman"/>
        <family val="1"/>
        <charset val="204"/>
      </rPr>
      <t xml:space="preserve"> Биатлон</t>
    </r>
    <r>
      <rPr>
        <sz val="10"/>
        <rFont val="Times New Roman"/>
        <family val="1"/>
        <charset val="204"/>
      </rPr>
      <t xml:space="preserve">
Этап начальной подготовки</t>
    </r>
  </si>
  <si>
    <r>
      <t>Спортивная подготовка по олимпийским видам спорта  Б</t>
    </r>
    <r>
      <rPr>
        <b/>
        <sz val="10"/>
        <rFont val="Times New Roman"/>
        <family val="1"/>
        <charset val="204"/>
      </rPr>
      <t xml:space="preserve">иатлон
</t>
    </r>
    <r>
      <rPr>
        <sz val="10"/>
        <rFont val="Times New Roman"/>
        <family val="1"/>
        <charset val="204"/>
      </rPr>
      <t xml:space="preserve">Этап совершенствования спортивного мастерства </t>
    </r>
  </si>
  <si>
    <r>
      <t>Спортивная подготовка по олимпийским видам спорта          Б</t>
    </r>
    <r>
      <rPr>
        <b/>
        <sz val="10"/>
        <rFont val="Times New Roman"/>
        <family val="1"/>
        <charset val="204"/>
      </rPr>
      <t xml:space="preserve">иатлон.
</t>
    </r>
    <r>
      <rPr>
        <sz val="10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</si>
  <si>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олимпийским видам спорта  </t>
    </r>
    <r>
      <rPr>
        <b/>
        <sz val="10"/>
        <rFont val="Times New Roman"/>
        <family val="1"/>
        <charset val="204"/>
      </rPr>
      <t xml:space="preserve">Лыжные гонки.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</si>
  <si>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  </t>
    </r>
    <r>
      <rPr>
        <b/>
        <sz val="10"/>
        <rFont val="Times New Roman"/>
        <family val="1"/>
        <charset val="204"/>
      </rPr>
      <t xml:space="preserve">Лыжные гонки.
</t>
    </r>
    <r>
      <rPr>
        <sz val="10"/>
        <rFont val="Times New Roman"/>
        <family val="1"/>
        <charset val="204"/>
      </rPr>
      <t xml:space="preserve">Этап совершенствования спортивного мастерства    </t>
    </r>
  </si>
  <si>
    <r>
      <t xml:space="preserve">Спортивная подготовка по олимпийским видам спорта         </t>
    </r>
    <r>
      <rPr>
        <b/>
        <sz val="10"/>
        <rFont val="Times New Roman"/>
        <family val="1"/>
        <charset val="204"/>
      </rPr>
      <t xml:space="preserve">Лыжные гонки.
</t>
    </r>
    <r>
      <rPr>
        <sz val="10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</si>
  <si>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неолимпийским видам спорта. </t>
    </r>
    <r>
      <rPr>
        <b/>
        <sz val="10"/>
        <rFont val="Times New Roman"/>
        <family val="1"/>
        <charset val="204"/>
      </rPr>
      <t xml:space="preserve">Спортивное ориентирование.   </t>
    </r>
    <r>
      <rPr>
        <sz val="10"/>
        <rFont val="Times New Roman"/>
        <family val="1"/>
        <charset val="204"/>
      </rPr>
      <t>Тренировочный этап.</t>
    </r>
  </si>
  <si>
    <r>
      <t xml:space="preserve">Спортивная подготовка по неолимпийским видам спорта. </t>
    </r>
    <r>
      <rPr>
        <b/>
        <sz val="10"/>
        <rFont val="Times New Roman"/>
        <family val="1"/>
        <charset val="204"/>
      </rPr>
      <t xml:space="preserve">Спортивное ориентирование.   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</si>
  <si>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спорта.        </t>
    </r>
    <r>
      <rPr>
        <b/>
        <sz val="10"/>
        <color theme="1"/>
        <rFont val="Times New Roman"/>
        <family val="1"/>
        <charset val="204"/>
      </rPr>
      <t xml:space="preserve">ВОЛЕЙБОЛ.
</t>
    </r>
    <r>
      <rPr>
        <sz val="10"/>
        <color theme="1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</si>
  <si>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спорта.       </t>
    </r>
    <r>
      <rPr>
        <b/>
        <sz val="10"/>
        <color theme="1"/>
        <rFont val="Times New Roman"/>
        <family val="1"/>
        <charset val="204"/>
      </rPr>
      <t xml:space="preserve">ВОЛЕЙБОЛ.
</t>
    </r>
    <r>
      <rPr>
        <sz val="10"/>
        <color theme="1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</si>
  <si>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олимпийским видам спорта           </t>
    </r>
    <r>
      <rPr>
        <b/>
        <sz val="10"/>
        <rFont val="Times New Roman"/>
        <family val="1"/>
        <charset val="204"/>
      </rPr>
      <t>футбол
Э</t>
    </r>
    <r>
      <rPr>
        <sz val="10"/>
        <rFont val="Times New Roman"/>
        <family val="1"/>
        <charset val="204"/>
      </rPr>
      <t>тап начальной подготовки</t>
    </r>
  </si>
  <si>
    <r>
      <t xml:space="preserve">спортивная подготовка по олимпийским видам спорта           </t>
    </r>
    <r>
      <rPr>
        <b/>
        <sz val="10"/>
        <rFont val="Times New Roman"/>
        <family val="1"/>
        <charset val="204"/>
      </rPr>
      <t>футбол
Т</t>
    </r>
    <r>
      <rPr>
        <sz val="10"/>
        <rFont val="Times New Roman"/>
        <family val="1"/>
        <charset val="204"/>
      </rPr>
      <t>ренировочный этап (этап спортивной специализации)</t>
    </r>
  </si>
  <si>
    <r>
      <t xml:space="preserve">спортивная подготовка по олимпийским видам спорта           </t>
    </r>
    <r>
      <rPr>
        <b/>
        <sz val="10"/>
        <rFont val="Times New Roman"/>
        <family val="1"/>
        <charset val="204"/>
      </rPr>
      <t xml:space="preserve">фигурное катание на коньках </t>
    </r>
    <r>
      <rPr>
        <sz val="10"/>
        <rFont val="Times New Roman"/>
        <family val="1"/>
        <charset val="204"/>
      </rPr>
      <t xml:space="preserve">   этап совершенствования спортивного мастерства</t>
    </r>
  </si>
  <si>
    <t>Организация и обеспечение подготовки спортивного рещерва</t>
  </si>
  <si>
    <t>Отклонение достигнутых результатов, запланированных планом мероприятий</t>
  </si>
  <si>
    <t xml:space="preserve"> Доля спортсменов, выполнивших требования спортивной программы в их общей численности</t>
  </si>
  <si>
    <t>Количество лиц</t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</si>
  <si>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легкая атлетика.
</t>
    </r>
    <r>
      <rPr>
        <sz val="10"/>
        <color theme="1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</si>
  <si>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 </t>
    </r>
    <r>
      <rPr>
        <b/>
        <sz val="10"/>
        <rFont val="Times New Roman"/>
        <family val="1"/>
        <charset val="204"/>
      </rPr>
      <t>легкая атлетика</t>
    </r>
    <r>
      <rPr>
        <sz val="10"/>
        <rFont val="Times New Roman"/>
        <family val="1"/>
        <charset val="204"/>
      </rPr>
      <t xml:space="preserve">
Этап совершенствования спортивного мастерства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</si>
  <si>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легкая атлетика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</si>
  <si>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>Прыжки на батуте.
Э</t>
    </r>
    <r>
      <rPr>
        <sz val="10"/>
        <color theme="1"/>
        <rFont val="Times New Roman"/>
        <family val="1"/>
        <charset val="204"/>
      </rPr>
      <t xml:space="preserve">тап совершенствования спортивного мастерства 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</si>
  <si>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>Прыжки на батуте.
Э</t>
    </r>
    <r>
      <rPr>
        <sz val="10"/>
        <color theme="1"/>
        <rFont val="Times New Roman"/>
        <family val="1"/>
        <charset val="204"/>
      </rPr>
      <t>тап начальной подготовки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</si>
  <si>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 xml:space="preserve">Прыжки на батуте.
</t>
    </r>
    <r>
      <rPr>
        <sz val="10"/>
        <color theme="1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</si>
  <si>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фехтование
</t>
    </r>
    <r>
      <rPr>
        <sz val="10"/>
        <color theme="1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</si>
  <si>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фехтование
</t>
    </r>
    <r>
      <rPr>
        <sz val="10"/>
        <color theme="1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</si>
  <si>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фехтование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</si>
  <si>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подводный спорт
</t>
    </r>
    <r>
      <rPr>
        <sz val="10"/>
        <color theme="1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</si>
  <si>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подводный спорт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</si>
  <si>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подводный спорт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</si>
  <si>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неолимпийским видам спорта  </t>
    </r>
    <r>
      <rPr>
        <b/>
        <sz val="10"/>
        <color theme="1"/>
        <rFont val="Times New Roman"/>
        <family val="1"/>
        <charset val="204"/>
      </rPr>
      <t xml:space="preserve">спортивная акробатика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</si>
  <si>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спортивная акробатика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</si>
  <si>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спортивный туризм 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</si>
  <si>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t>Доля удовлетворенных протестов, поступивших в письменной форме в главную судейскую коллегию при проведении спортивных мероприятий</t>
  </si>
  <si>
    <t>Доля обоснованных жалоб граждан, поступивших в министерство спорта Красноярского края по итогам проведения спортивных мероприятий</t>
  </si>
  <si>
    <t>Количество участников спортивных мероприятий</t>
  </si>
  <si>
    <t>Участие в организации официальных спортивных мероприятий  (международное)</t>
  </si>
  <si>
    <r>
      <t xml:space="preserve">Спортивная подготовка 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ДЗЮДО.
</t>
    </r>
    <r>
      <rPr>
        <sz val="10"/>
        <color theme="1"/>
        <rFont val="Times New Roman"/>
        <family val="1"/>
        <charset val="204"/>
      </rPr>
      <t>Этап начальной подготовки</t>
    </r>
  </si>
  <si>
    <r>
      <t xml:space="preserve">Спортивная подготовка 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ДЗЮДО.
</t>
    </r>
    <r>
      <rPr>
        <sz val="10"/>
        <color theme="1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</si>
  <si>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 по олимпийским видам спорта </t>
    </r>
    <r>
      <rPr>
        <b/>
        <sz val="10"/>
        <color theme="1"/>
        <rFont val="Times New Roman"/>
        <family val="1"/>
        <charset val="204"/>
      </rPr>
      <t>ДЗЮДО</t>
    </r>
    <r>
      <rPr>
        <sz val="10"/>
        <color theme="1"/>
        <rFont val="Times New Roman"/>
        <family val="1"/>
        <charset val="204"/>
      </rPr>
      <t>.
Этап совершенствования спортивного мастерства</t>
    </r>
  </si>
  <si>
    <r>
      <t xml:space="preserve">Спортивная подготовка 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ДЗЮДО.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</si>
  <si>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 по неолимпийским видам спорта </t>
    </r>
    <r>
      <rPr>
        <b/>
        <sz val="10"/>
        <color theme="1"/>
        <rFont val="Times New Roman"/>
        <family val="1"/>
        <charset val="204"/>
      </rPr>
      <t>САМБО</t>
    </r>
    <r>
      <rPr>
        <sz val="10"/>
        <color theme="1"/>
        <rFont val="Times New Roman"/>
        <family val="1"/>
        <charset val="204"/>
      </rPr>
      <t>.
Тренировочный этап (этап спортивной специализации)</t>
    </r>
  </si>
  <si>
    <r>
      <t xml:space="preserve">Спортивная подготовка 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САМБО.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</si>
  <si>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САМБО.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</si>
  <si>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 по неолимпийским видам спорта </t>
    </r>
    <r>
      <rPr>
        <b/>
        <sz val="10"/>
        <color theme="1"/>
        <rFont val="Times New Roman"/>
        <family val="1"/>
        <charset val="204"/>
      </rPr>
      <t>САМБО</t>
    </r>
    <r>
      <rPr>
        <sz val="10"/>
        <color theme="1"/>
        <rFont val="Times New Roman"/>
        <family val="1"/>
        <charset val="204"/>
      </rPr>
      <t>.
Этап начальной подготовки</t>
    </r>
  </si>
  <si>
    <r>
      <t xml:space="preserve">Спортивная подготовка по неолимпийским видам спорта </t>
    </r>
    <r>
      <rPr>
        <b/>
        <sz val="10"/>
        <rFont val="Times New Roman"/>
        <family val="1"/>
        <charset val="204"/>
      </rPr>
      <t>шашки.
Т</t>
    </r>
    <r>
      <rPr>
        <sz val="10"/>
        <rFont val="Times New Roman"/>
        <family val="1"/>
        <charset val="204"/>
      </rPr>
      <t>ренировочный этап (спортивной специализации)</t>
    </r>
  </si>
  <si>
    <r>
      <t xml:space="preserve">Спортивная подготовка по неолимпийским видам спорта </t>
    </r>
    <r>
      <rPr>
        <b/>
        <sz val="10"/>
        <rFont val="Times New Roman"/>
        <family val="1"/>
        <charset val="204"/>
      </rPr>
      <t>шашки</t>
    </r>
    <r>
      <rPr>
        <sz val="10"/>
        <rFont val="Times New Roman"/>
        <family val="1"/>
        <charset val="204"/>
      </rPr>
      <t xml:space="preserve"> 
Этап спортивного совершенствования спортивного мастерства</t>
    </r>
  </si>
  <si>
    <r>
      <t xml:space="preserve">спортивная подготовка по неолимпийским видам спорта </t>
    </r>
    <r>
      <rPr>
        <b/>
        <sz val="10"/>
        <rFont val="Times New Roman"/>
        <family val="1"/>
        <charset val="204"/>
      </rPr>
      <t xml:space="preserve">шахматы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</si>
  <si>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</t>
    </r>
    <r>
      <rPr>
        <b/>
        <sz val="10"/>
        <rFont val="Times New Roman"/>
        <family val="1"/>
        <charset val="204"/>
      </rPr>
      <t>шахматы
Т</t>
    </r>
    <r>
      <rPr>
        <sz val="10"/>
        <rFont val="Times New Roman"/>
        <family val="1"/>
        <charset val="204"/>
      </rPr>
      <t>ренировочный этап спортивной специализации</t>
    </r>
  </si>
  <si>
    <r>
      <t xml:space="preserve">спортивная подготовка по неолимпийским видам спорта </t>
    </r>
    <r>
      <rPr>
        <b/>
        <sz val="10"/>
        <rFont val="Times New Roman"/>
        <family val="1"/>
        <charset val="204"/>
      </rPr>
      <t>шахматы
Э</t>
    </r>
    <r>
      <rPr>
        <sz val="10"/>
        <rFont val="Times New Roman"/>
        <family val="1"/>
        <charset val="204"/>
      </rPr>
      <t>тап спортивного совершенствования спортивного мастерства</t>
    </r>
  </si>
  <si>
    <r>
      <t xml:space="preserve">спортивная подготовка по неолимпийским видам спорта             </t>
    </r>
    <r>
      <rPr>
        <b/>
        <sz val="10"/>
        <rFont val="Times New Roman"/>
        <family val="1"/>
        <charset val="204"/>
      </rPr>
      <t xml:space="preserve">фитнес-аэробика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</si>
  <si>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            </t>
    </r>
    <r>
      <rPr>
        <b/>
        <sz val="10"/>
        <rFont val="Times New Roman"/>
        <family val="1"/>
        <charset val="204"/>
      </rPr>
      <t xml:space="preserve">фитнес-аэробика
</t>
    </r>
    <r>
      <rPr>
        <sz val="10"/>
        <rFont val="Times New Roman"/>
        <family val="1"/>
        <charset val="204"/>
      </rPr>
      <t>Этап спортивного совершенствования спортивного мастерства</t>
    </r>
  </si>
  <si>
    <r>
      <t xml:space="preserve">спортивная подготовка по неолимпийским видам спорта              </t>
    </r>
    <r>
      <rPr>
        <b/>
        <sz val="10"/>
        <rFont val="Times New Roman"/>
        <family val="1"/>
        <charset val="204"/>
      </rPr>
      <t xml:space="preserve">спортивная аэробика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</si>
  <si>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             </t>
    </r>
    <r>
      <rPr>
        <b/>
        <sz val="10"/>
        <rFont val="Times New Roman"/>
        <family val="1"/>
        <charset val="204"/>
      </rPr>
      <t xml:space="preserve">спортивная аэробика
</t>
    </r>
    <r>
      <rPr>
        <sz val="10"/>
        <rFont val="Times New Roman"/>
        <family val="1"/>
        <charset val="204"/>
      </rPr>
      <t>Этап спортивного совершенствования спортивного мастерства</t>
    </r>
  </si>
  <si>
    <r>
      <t xml:space="preserve">Спортивная подготовка по олимпийским видам спорта       </t>
    </r>
    <r>
      <rPr>
        <b/>
        <sz val="10"/>
        <rFont val="Times New Roman"/>
        <family val="1"/>
        <charset val="204"/>
      </rPr>
      <t xml:space="preserve">вольная борьба.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</si>
  <si>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олимпийским видам спорта        </t>
    </r>
    <r>
      <rPr>
        <b/>
        <sz val="10"/>
        <rFont val="Times New Roman"/>
        <family val="1"/>
        <charset val="204"/>
      </rPr>
      <t xml:space="preserve">Вольная борьба.
</t>
    </r>
    <r>
      <rPr>
        <sz val="10"/>
        <rFont val="Times New Roman"/>
        <family val="1"/>
        <charset val="204"/>
      </rPr>
      <t>Этап совершенствования спортивного мастерства.</t>
    </r>
  </si>
  <si>
    <r>
      <t xml:space="preserve">Спортивная подготовка по олимпийским видам спорта        </t>
    </r>
    <r>
      <rPr>
        <b/>
        <sz val="10"/>
        <rFont val="Times New Roman"/>
        <family val="1"/>
        <charset val="204"/>
      </rPr>
      <t xml:space="preserve">Вольная борьба.
</t>
    </r>
    <r>
      <rPr>
        <sz val="10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</si>
  <si>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олимпийским видам спорта                       </t>
    </r>
    <r>
      <rPr>
        <b/>
        <sz val="10"/>
        <color indexed="8"/>
        <rFont val="Times New Roman"/>
        <family val="1"/>
        <charset val="204"/>
      </rPr>
      <t xml:space="preserve">Греко-римская борьба
</t>
    </r>
    <r>
      <rPr>
        <sz val="10"/>
        <color indexed="8"/>
        <rFont val="Times New Roman"/>
        <family val="1"/>
        <charset val="204"/>
      </rPr>
      <t xml:space="preserve">Этап начальной подготовки         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</si>
  <si>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Греко-римская борьба.
</t>
    </r>
    <r>
      <rPr>
        <sz val="10"/>
        <color theme="1"/>
        <rFont val="Times New Roman"/>
        <family val="1"/>
        <charset val="204"/>
      </rPr>
      <t xml:space="preserve">Этап тренировочный этап  </t>
    </r>
  </si>
  <si>
    <r>
      <t xml:space="preserve">Спортивная подготовка по олимпийским видам спорта                       </t>
    </r>
    <r>
      <rPr>
        <b/>
        <sz val="10"/>
        <color indexed="8"/>
        <rFont val="Times New Roman"/>
        <family val="1"/>
        <charset val="204"/>
      </rPr>
      <t xml:space="preserve">Греко-римская борьба.
</t>
    </r>
    <r>
      <rPr>
        <sz val="10"/>
        <color indexed="8"/>
        <rFont val="Times New Roman"/>
        <family val="1"/>
        <charset val="204"/>
      </rPr>
      <t xml:space="preserve">Этап совершенствования спортивного мастерства          </t>
    </r>
  </si>
  <si>
    <r>
      <t xml:space="preserve">Спортивная подготовка по олимпийским видам спорта                       </t>
    </r>
    <r>
      <rPr>
        <b/>
        <sz val="10"/>
        <color indexed="8"/>
        <rFont val="Times New Roman"/>
        <family val="1"/>
        <charset val="204"/>
      </rPr>
      <t xml:space="preserve">Греко-римская борьба.
</t>
    </r>
    <r>
      <rPr>
        <sz val="10"/>
        <color indexed="8"/>
        <rFont val="Times New Roman"/>
        <family val="1"/>
        <charset val="204"/>
      </rPr>
      <t xml:space="preserve">Этап высшего спортивного мастерства  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</si>
  <si>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 xml:space="preserve">баскетбол. 
</t>
    </r>
    <r>
      <rPr>
        <sz val="10"/>
        <color theme="1"/>
        <rFont val="Times New Roman"/>
        <family val="1"/>
        <charset val="204"/>
      </rPr>
      <t>этап начальной подготовки.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</si>
  <si>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>баскетбол.
Т</t>
    </r>
    <r>
      <rPr>
        <sz val="10"/>
        <color theme="1"/>
        <rFont val="Times New Roman"/>
        <family val="1"/>
        <charset val="204"/>
      </rPr>
      <t>ренировочный этап. (этап спортивной специализации)</t>
    </r>
  </si>
  <si>
    <r>
      <t xml:space="preserve">спортивная подготовка по олимпийским видам спорта.           </t>
    </r>
    <r>
      <rPr>
        <b/>
        <sz val="10"/>
        <rFont val="Times New Roman"/>
        <family val="1"/>
        <charset val="204"/>
      </rPr>
      <t xml:space="preserve">ВОЛЕЙБОЛ.
</t>
    </r>
    <r>
      <rPr>
        <sz val="10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</si>
  <si>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 xml:space="preserve">баскетбол.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</si>
  <si>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 xml:space="preserve">настольный теннис
</t>
    </r>
    <r>
      <rPr>
        <sz val="10"/>
        <color theme="1"/>
        <rFont val="Times New Roman"/>
        <family val="1"/>
        <charset val="204"/>
      </rPr>
      <t>Этап начальной подготовки.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</si>
  <si>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 xml:space="preserve">настольный теннис
</t>
    </r>
    <r>
      <rPr>
        <sz val="10"/>
        <color theme="1"/>
        <rFont val="Times New Roman"/>
        <family val="1"/>
        <charset val="204"/>
      </rPr>
      <t>Тренировочный этап. (этап спортивной специализации)</t>
    </r>
  </si>
  <si>
    <r>
      <t xml:space="preserve">Спортивная подготовка по олимпийским видам спорта - </t>
    </r>
    <r>
      <rPr>
        <b/>
        <sz val="10"/>
        <color theme="1"/>
        <rFont val="Times New Roman"/>
        <family val="1"/>
        <charset val="204"/>
      </rPr>
      <t xml:space="preserve">настольный теннис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мастерства)</t>
    </r>
  </si>
  <si>
    <r>
      <t xml:space="preserve">Спортивная подготовка по неолимпийским видам спорта.  </t>
    </r>
    <r>
      <rPr>
        <b/>
        <sz val="10"/>
        <rFont val="Times New Roman"/>
        <family val="1"/>
        <charset val="204"/>
      </rPr>
      <t xml:space="preserve">Спортивное ориентирование.
</t>
    </r>
    <r>
      <rPr>
        <sz val="10"/>
        <rFont val="Times New Roman"/>
        <family val="1"/>
        <charset val="204"/>
      </rPr>
      <t xml:space="preserve">Этап совершенствования спортивного мастерства     </t>
    </r>
  </si>
  <si>
    <t>Реализация дополнительных предпрофессиональных программ в области физической культуры и спорта (игровые виды спорта)</t>
  </si>
  <si>
    <t>Реализация дополнительных предпрофессиональных программ в области физической культуры и спорта (командные виды спорта)</t>
  </si>
  <si>
    <t>Реализация дополнительных предпрофессиональных программ в области физической культуры и спорта (сложнокоординационные виды спорта)</t>
  </si>
  <si>
    <t>Реализация дополнительных предпрофессиональных программ в области физической культуры и спорта (С использованием животных)</t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</si>
  <si>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>пауэрлифтинг</t>
    </r>
    <r>
      <rPr>
        <sz val="10"/>
        <color theme="1"/>
        <rFont val="Times New Roman"/>
        <family val="1"/>
        <charset val="204"/>
      </rPr>
      <t xml:space="preserve">
Тренировочный этап</t>
    </r>
  </si>
  <si>
    <r>
      <t xml:space="preserve">спортивная подготовка по олимпийским видам спорта           </t>
    </r>
    <r>
      <rPr>
        <b/>
        <sz val="10"/>
        <rFont val="Times New Roman"/>
        <family val="1"/>
        <charset val="204"/>
      </rPr>
      <t>футбол
Э</t>
    </r>
    <r>
      <rPr>
        <sz val="10"/>
        <rFont val="Times New Roman"/>
        <family val="1"/>
        <charset val="204"/>
      </rPr>
      <t>тап совершенствования спортивного мастерства</t>
    </r>
  </si>
  <si>
    <r>
      <t xml:space="preserve">Спортивная подготовка по неолимпийским видам спорта        </t>
    </r>
    <r>
      <rPr>
        <b/>
        <sz val="10"/>
        <color theme="1"/>
        <rFont val="Times New Roman"/>
        <family val="1"/>
        <charset val="204"/>
      </rPr>
      <t>пауэрлифтинг</t>
    </r>
    <r>
      <rPr>
        <sz val="10"/>
        <color theme="1"/>
        <rFont val="Times New Roman"/>
        <family val="1"/>
        <charset val="204"/>
      </rPr>
      <t xml:space="preserve">
Этап совершенствования спортивного мастерства</t>
    </r>
  </si>
  <si>
    <r>
      <t xml:space="preserve">Спортивная подготовка по неолимпийским видам спорта        </t>
    </r>
    <r>
      <rPr>
        <b/>
        <sz val="10"/>
        <color theme="1"/>
        <rFont val="Times New Roman"/>
        <family val="1"/>
        <charset val="204"/>
      </rPr>
      <t xml:space="preserve"> пауэрлифтинг</t>
    </r>
    <r>
      <rPr>
        <sz val="10"/>
        <color theme="1"/>
        <rFont val="Times New Roman"/>
        <family val="1"/>
        <charset val="204"/>
      </rPr>
      <t xml:space="preserve">
Этап высшего спортивного мастерства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</si>
  <si>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>конный спорт</t>
    </r>
    <r>
      <rPr>
        <sz val="10"/>
        <color theme="1"/>
        <rFont val="Times New Roman"/>
        <family val="1"/>
        <charset val="204"/>
      </rPr>
      <t xml:space="preserve">
Тренировочный этап</t>
    </r>
  </si>
  <si>
    <r>
      <t>Спортивная подготовка по олимпийским видам спорта
к</t>
    </r>
    <r>
      <rPr>
        <b/>
        <sz val="10"/>
        <color theme="1"/>
        <rFont val="Times New Roman"/>
        <family val="1"/>
        <charset val="204"/>
      </rPr>
      <t xml:space="preserve">онный спорт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</si>
  <si>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олимпийским видам спорта
</t>
    </r>
    <r>
      <rPr>
        <b/>
        <sz val="10"/>
        <color theme="1"/>
        <rFont val="Times New Roman"/>
        <family val="1"/>
        <charset val="204"/>
      </rPr>
      <t xml:space="preserve">конный спорт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</si>
  <si>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олимпийским видам спорта  </t>
    </r>
    <r>
      <rPr>
        <b/>
        <sz val="10"/>
        <color theme="1"/>
        <rFont val="Times New Roman"/>
        <family val="1"/>
        <charset val="204"/>
      </rPr>
      <t>триатлон</t>
    </r>
    <r>
      <rPr>
        <sz val="10"/>
        <color theme="1"/>
        <rFont val="Times New Roman"/>
        <family val="1"/>
        <charset val="204"/>
      </rPr>
      <t xml:space="preserve">
Этап начальной подготовки</t>
    </r>
  </si>
  <si>
    <r>
      <t xml:space="preserve">Спортивная подготовка по олимпийским видам спорта  </t>
    </r>
    <r>
      <rPr>
        <b/>
        <sz val="10"/>
        <color theme="1"/>
        <rFont val="Times New Roman"/>
        <family val="1"/>
        <charset val="204"/>
      </rPr>
      <t>триатлон</t>
    </r>
    <r>
      <rPr>
        <sz val="10"/>
        <color theme="1"/>
        <rFont val="Times New Roman"/>
        <family val="1"/>
        <charset val="204"/>
      </rPr>
      <t xml:space="preserve">
Тренировочный этап</t>
    </r>
  </si>
  <si>
    <r>
      <t xml:space="preserve">Спортивная подготовка по олимпийским видам спорта
</t>
    </r>
    <r>
      <rPr>
        <b/>
        <sz val="10"/>
        <color theme="1"/>
        <rFont val="Times New Roman"/>
        <family val="1"/>
        <charset val="204"/>
      </rPr>
      <t>триатлон</t>
    </r>
    <r>
      <rPr>
        <sz val="10"/>
        <color theme="1"/>
        <rFont val="Times New Roman"/>
        <family val="1"/>
        <charset val="204"/>
      </rPr>
      <t xml:space="preserve">
Этап совершенствования спортивного мастерства</t>
    </r>
  </si>
  <si>
    <r>
      <t xml:space="preserve">Спортивная подготовка по олимпийским видам спорта
</t>
    </r>
    <r>
      <rPr>
        <b/>
        <sz val="10"/>
        <color theme="1"/>
        <rFont val="Times New Roman"/>
        <family val="1"/>
        <charset val="204"/>
      </rPr>
      <t>триатлон</t>
    </r>
    <r>
      <rPr>
        <sz val="10"/>
        <color theme="1"/>
        <rFont val="Times New Roman"/>
        <family val="1"/>
        <charset val="204"/>
      </rPr>
      <t xml:space="preserve">
Этап высшего спортивного мастерства</t>
    </r>
  </si>
  <si>
    <r>
      <t xml:space="preserve">Спортивная подготовка по олимпийским видам спорта  </t>
    </r>
    <r>
      <rPr>
        <b/>
        <sz val="10"/>
        <color theme="1"/>
        <rFont val="Times New Roman"/>
        <family val="1"/>
        <charset val="204"/>
      </rPr>
      <t>гребной слалом</t>
    </r>
    <r>
      <rPr>
        <sz val="10"/>
        <color theme="1"/>
        <rFont val="Times New Roman"/>
        <family val="1"/>
        <charset val="204"/>
      </rPr>
      <t xml:space="preserve">
Этап начальной подготовки</t>
    </r>
  </si>
  <si>
    <r>
      <t xml:space="preserve">Спортивная подготовка по олимпийским видам спорта </t>
    </r>
    <r>
      <rPr>
        <b/>
        <sz val="10"/>
        <color theme="1"/>
        <rFont val="Times New Roman"/>
        <family val="1"/>
        <charset val="204"/>
      </rPr>
      <t>гребной слалом</t>
    </r>
    <r>
      <rPr>
        <sz val="10"/>
        <color theme="1"/>
        <rFont val="Times New Roman"/>
        <family val="1"/>
        <charset val="204"/>
      </rPr>
      <t xml:space="preserve">
Тренировочный этап</t>
    </r>
  </si>
  <si>
    <r>
      <t xml:space="preserve">Спортивная подготовка по олимпийским видам спорта
</t>
    </r>
    <r>
      <rPr>
        <b/>
        <sz val="10"/>
        <color theme="1"/>
        <rFont val="Times New Roman"/>
        <family val="1"/>
        <charset val="204"/>
      </rPr>
      <t xml:space="preserve">гребной слалом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</si>
  <si>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олимпийским видам спорта
</t>
    </r>
    <r>
      <rPr>
        <b/>
        <sz val="10"/>
        <color theme="1"/>
        <rFont val="Times New Roman"/>
        <family val="1"/>
        <charset val="204"/>
      </rPr>
      <t xml:space="preserve">гребной слалом
</t>
    </r>
    <r>
      <rPr>
        <sz val="10"/>
        <color theme="1"/>
        <rFont val="Times New Roman"/>
        <family val="1"/>
        <charset val="204"/>
      </rPr>
      <t>Этап высшего спортивного мастерства</t>
    </r>
  </si>
  <si>
    <r>
      <t xml:space="preserve">спортивная подготовка по неолимпийским видам спорта  </t>
    </r>
    <r>
      <rPr>
        <b/>
        <sz val="10"/>
        <rFont val="Times New Roman"/>
        <family val="1"/>
        <charset val="204"/>
      </rPr>
      <t xml:space="preserve">спортивная акробатика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</si>
  <si>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 </t>
    </r>
    <r>
      <rPr>
        <b/>
        <sz val="10"/>
        <rFont val="Times New Roman"/>
        <family val="1"/>
        <charset val="204"/>
      </rPr>
      <t xml:space="preserve">спортивная акробатика
</t>
    </r>
    <r>
      <rPr>
        <sz val="10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</si>
  <si>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неолимпийским видам спорта  </t>
    </r>
    <r>
      <rPr>
        <b/>
        <sz val="10"/>
        <rFont val="Times New Roman"/>
        <family val="1"/>
        <charset val="204"/>
      </rPr>
      <t xml:space="preserve">спортивный туризм
</t>
    </r>
    <r>
      <rPr>
        <sz val="10"/>
        <rFont val="Times New Roman"/>
        <family val="1"/>
        <charset val="204"/>
      </rPr>
      <t>Этап начальной подготовки</t>
    </r>
  </si>
  <si>
    <r>
      <t xml:space="preserve">спортивная подготовка по неолимпийским видам спорта  </t>
    </r>
    <r>
      <rPr>
        <b/>
        <sz val="10"/>
        <rFont val="Times New Roman"/>
        <family val="1"/>
        <charset val="204"/>
      </rPr>
      <t xml:space="preserve">спортивный туризм </t>
    </r>
    <r>
      <rPr>
        <sz val="10"/>
        <rFont val="Times New Roman"/>
        <family val="1"/>
        <charset val="204"/>
      </rPr>
      <t>Тренировочный этап (этап спортивной специализации)</t>
    </r>
  </si>
  <si>
    <r>
      <t xml:space="preserve">спортивная подготовка по неолимпийским видам спорта  </t>
    </r>
    <r>
      <rPr>
        <b/>
        <sz val="10"/>
        <rFont val="Times New Roman"/>
        <family val="1"/>
        <charset val="204"/>
      </rPr>
      <t xml:space="preserve">спортивный туризм
</t>
    </r>
    <r>
      <rPr>
        <sz val="10"/>
        <rFont val="Times New Roman"/>
        <family val="1"/>
        <charset val="204"/>
      </rPr>
      <t>этап совершенствования спортивного мастерства</t>
    </r>
  </si>
  <si>
    <r>
      <t xml:space="preserve">Спортивная подготовка по неолимпийским видам спорта. </t>
    </r>
    <r>
      <rPr>
        <b/>
        <sz val="10"/>
        <color theme="1"/>
        <rFont val="Times New Roman"/>
        <family val="1"/>
        <charset val="204"/>
      </rPr>
      <t xml:space="preserve">Восточноебоевое единоборство
</t>
    </r>
    <r>
      <rPr>
        <sz val="10"/>
        <color theme="1"/>
        <rFont val="Times New Roman"/>
        <family val="1"/>
        <charset val="204"/>
      </rPr>
      <t xml:space="preserve">Тренировочный этап.  </t>
    </r>
  </si>
  <si>
    <r>
      <t>Спортивная подготовка по неолимпийским видам спорта.</t>
    </r>
    <r>
      <rPr>
        <b/>
        <sz val="10"/>
        <color theme="1"/>
        <rFont val="Times New Roman"/>
        <family val="1"/>
        <charset val="204"/>
      </rPr>
      <t>Восточноебоевое единоборство
Э</t>
    </r>
    <r>
      <rPr>
        <sz val="10"/>
        <color theme="1"/>
        <rFont val="Times New Roman"/>
        <family val="1"/>
        <charset val="204"/>
      </rPr>
      <t>тап совершенствования спортивного мастерства.</t>
    </r>
  </si>
  <si>
    <r>
      <t xml:space="preserve">Спортивная подготовка по неолимпийским видам спорта.  </t>
    </r>
    <r>
      <rPr>
        <b/>
        <sz val="10"/>
        <color theme="1"/>
        <rFont val="Times New Roman"/>
        <family val="1"/>
        <charset val="204"/>
      </rPr>
      <t>киокусинкай</t>
    </r>
    <r>
      <rPr>
        <sz val="10"/>
        <color theme="1"/>
        <rFont val="Times New Roman"/>
        <family val="1"/>
        <charset val="204"/>
      </rPr>
      <t>.
Тренировочный этап (спортивной специализации)</t>
    </r>
  </si>
  <si>
    <r>
      <t xml:space="preserve">Спортивная подготовка по неолимпийским видам спорта.   </t>
    </r>
    <r>
      <rPr>
        <b/>
        <sz val="10"/>
        <color theme="1"/>
        <rFont val="Times New Roman"/>
        <family val="1"/>
        <charset val="204"/>
      </rPr>
      <t xml:space="preserve">киокусинкай.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мастерства.</t>
    </r>
  </si>
  <si>
    <r>
      <t xml:space="preserve">Спортивная подготовка по неолимпийским видам спорта </t>
    </r>
    <r>
      <rPr>
        <b/>
        <sz val="10"/>
        <color theme="1"/>
        <rFont val="Times New Roman"/>
        <family val="1"/>
        <charset val="204"/>
      </rPr>
      <t xml:space="preserve">Кикбоксинг.
</t>
    </r>
    <r>
      <rPr>
        <sz val="10"/>
        <color theme="1"/>
        <rFont val="Times New Roman"/>
        <family val="1"/>
        <charset val="204"/>
      </rPr>
      <t xml:space="preserve">Тренировочный этап (спортивной специализации) </t>
    </r>
  </si>
  <si>
    <r>
      <t>Спортивная подготовка по неолимпийским видам спорта. К</t>
    </r>
    <r>
      <rPr>
        <b/>
        <sz val="10"/>
        <color theme="1"/>
        <rFont val="Times New Roman"/>
        <family val="1"/>
        <charset val="204"/>
      </rPr>
      <t>икбоксинг</t>
    </r>
    <r>
      <rPr>
        <sz val="10"/>
        <color theme="1"/>
        <rFont val="Times New Roman"/>
        <family val="1"/>
        <charset val="204"/>
      </rPr>
      <t>.
Этап совершенствования спортивного мастерства.</t>
    </r>
  </si>
  <si>
    <r>
      <t>Спортивная подготовка по неолимпийским видам спорта.</t>
    </r>
    <r>
      <rPr>
        <b/>
        <sz val="10"/>
        <color theme="1"/>
        <rFont val="Times New Roman"/>
        <family val="1"/>
        <charset val="204"/>
      </rPr>
      <t xml:space="preserve">Ушу.
</t>
    </r>
    <r>
      <rPr>
        <sz val="10"/>
        <color theme="1"/>
        <rFont val="Times New Roman"/>
        <family val="1"/>
        <charset val="204"/>
      </rPr>
      <t>Тренировочный этап (спортивной специализации)</t>
    </r>
  </si>
  <si>
    <r>
      <t>Спортивная подготовка по неолимпийским видам спорт.а У</t>
    </r>
    <r>
      <rPr>
        <b/>
        <sz val="10"/>
        <color theme="1"/>
        <rFont val="Times New Roman"/>
        <family val="1"/>
        <charset val="204"/>
      </rPr>
      <t xml:space="preserve">шу
</t>
    </r>
    <r>
      <rPr>
        <sz val="10"/>
        <color theme="1"/>
        <rFont val="Times New Roman"/>
        <family val="1"/>
        <charset val="204"/>
      </rPr>
      <t>Этап совершенствования спортивного мастерства.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</si>
  <si>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 xml:space="preserve">Тхэквондо
</t>
    </r>
    <r>
      <rPr>
        <sz val="10"/>
        <color theme="1"/>
        <rFont val="Times New Roman"/>
        <family val="1"/>
        <charset val="204"/>
      </rPr>
      <t xml:space="preserve">Тренировочный этап(спортивной специализации) </t>
    </r>
  </si>
  <si>
    <r>
      <t xml:space="preserve">Спортивная подготовка по олимпийским видам спорта. </t>
    </r>
    <r>
      <rPr>
        <b/>
        <sz val="10"/>
        <color theme="1"/>
        <rFont val="Times New Roman"/>
        <family val="1"/>
        <charset val="204"/>
      </rPr>
      <t>Тхэквондо</t>
    </r>
    <r>
      <rPr>
        <sz val="10"/>
        <color theme="1"/>
        <rFont val="Times New Roman"/>
        <family val="1"/>
        <charset val="204"/>
      </rPr>
      <t xml:space="preserve">
Эап совершенствования спортивного мастерства.</t>
    </r>
  </si>
  <si>
    <t>Удельный вес обучающихся, охваченных мероприятими по обеспечению прав на отдых и оздоровление, в их общей численности</t>
  </si>
  <si>
    <t>Доля родителей (законных представителей), удовлетворенных условиями и качеством предоставляемой услуги</t>
  </si>
  <si>
    <t xml:space="preserve">Число человеко-дней пребывния </t>
  </si>
  <si>
    <t>человеко-день</t>
  </si>
  <si>
    <t xml:space="preserve">Число человеко-часов пребывния </t>
  </si>
  <si>
    <t>Количество предоставленной информации</t>
  </si>
  <si>
    <t>Доля пользователей, удовлетворенная качеством услуг от общего числа опрошенных</t>
  </si>
  <si>
    <t>Уровень удовлетворенности пользователей качеством выполненных работ</t>
  </si>
  <si>
    <t>о фактическом исполнении муниципальных заданий</t>
  </si>
  <si>
    <t>муниципальными учреждениями за 2018 год</t>
  </si>
  <si>
    <t>муниципальное задание в целом выполнено</t>
  </si>
  <si>
    <t>Организация и обеспечение подготовки спортивного резерва</t>
  </si>
  <si>
    <t xml:space="preserve">Муниципальное задание в целом выполнено                         </t>
  </si>
  <si>
    <t xml:space="preserve">Количество участников мероприятий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</si>
</sst>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0;[Red]0.00"/>
    <numFmt numFmtId="167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</cellStyleXfs>
  <cellXfs count="24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6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9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top"/>
    </xf>
    <xf numFmtId="0" fontId="14" fillId="0" borderId="1" xfId="0" applyFont="1" applyFill="1" applyBorder="1" applyAlignment="1"/>
    <xf numFmtId="0" fontId="7" fillId="0" borderId="1" xfId="3" applyFont="1" applyFill="1" applyBorder="1" applyAlignment="1">
      <alignment horizontal="center" vertical="top" wrapText="1"/>
    </xf>
    <xf numFmtId="10" fontId="6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top" wrapText="1"/>
    </xf>
    <xf numFmtId="3" fontId="3" fillId="0" borderId="1" xfId="1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4" fontId="3" fillId="0" borderId="1" xfId="3" applyNumberFormat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4" fontId="7" fillId="0" borderId="1" xfId="3" applyNumberFormat="1" applyFont="1" applyFill="1" applyBorder="1" applyAlignment="1">
      <alignment horizontal="center" vertical="top" wrapText="1"/>
    </xf>
    <xf numFmtId="4" fontId="7" fillId="0" borderId="1" xfId="1" applyNumberFormat="1" applyFont="1" applyFill="1" applyBorder="1" applyAlignment="1">
      <alignment horizontal="center" vertical="top" wrapText="1"/>
    </xf>
    <xf numFmtId="10" fontId="3" fillId="0" borderId="0" xfId="0" applyNumberFormat="1" applyFont="1" applyFill="1"/>
    <xf numFmtId="10" fontId="11" fillId="0" borderId="0" xfId="0" applyNumberFormat="1" applyFont="1" applyFill="1"/>
    <xf numFmtId="4" fontId="6" fillId="0" borderId="0" xfId="0" applyNumberFormat="1" applyFont="1" applyFill="1"/>
    <xf numFmtId="4" fontId="11" fillId="0" borderId="0" xfId="0" applyNumberFormat="1" applyFont="1" applyFill="1"/>
    <xf numFmtId="4" fontId="3" fillId="0" borderId="0" xfId="0" applyNumberFormat="1" applyFont="1" applyFill="1"/>
    <xf numFmtId="10" fontId="7" fillId="0" borderId="1" xfId="2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vertical="center" wrapText="1"/>
    </xf>
    <xf numFmtId="0" fontId="6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10" fontId="7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1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left" vertical="top" wrapText="1"/>
    </xf>
    <xf numFmtId="10" fontId="3" fillId="0" borderId="1" xfId="3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top" wrapText="1"/>
    </xf>
    <xf numFmtId="10" fontId="7" fillId="0" borderId="1" xfId="3" applyNumberFormat="1" applyFont="1" applyFill="1" applyBorder="1" applyAlignment="1">
      <alignment horizontal="center" vertical="top" wrapText="1"/>
    </xf>
    <xf numFmtId="0" fontId="8" fillId="0" borderId="0" xfId="0" applyFont="1" applyFill="1"/>
    <xf numFmtId="4" fontId="8" fillId="0" borderId="0" xfId="0" applyNumberFormat="1" applyFont="1" applyFill="1"/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10" fontId="7" fillId="2" borderId="1" xfId="2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10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3" applyNumberFormat="1" applyFont="1" applyFill="1" applyBorder="1" applyAlignment="1">
      <alignment horizontal="center" vertical="top" wrapText="1"/>
    </xf>
    <xf numFmtId="10" fontId="7" fillId="2" borderId="1" xfId="3" applyNumberFormat="1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 vertical="top" wrapText="1"/>
    </xf>
    <xf numFmtId="4" fontId="3" fillId="2" borderId="1" xfId="3" applyNumberFormat="1" applyFont="1" applyFill="1" applyBorder="1" applyAlignment="1">
      <alignment horizontal="center" vertical="top" wrapText="1"/>
    </xf>
    <xf numFmtId="10" fontId="3" fillId="2" borderId="1" xfId="3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10" fontId="7" fillId="2" borderId="1" xfId="0" applyNumberFormat="1" applyFont="1" applyFill="1" applyBorder="1" applyAlignment="1">
      <alignment horizontal="center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1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0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0" fontId="3" fillId="0" borderId="1" xfId="2" applyNumberFormat="1" applyFont="1" applyFill="1" applyBorder="1" applyAlignment="1">
      <alignment horizontal="center" vertical="top" wrapText="1"/>
    </xf>
    <xf numFmtId="3" fontId="7" fillId="0" borderId="1" xfId="1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0" fontId="3" fillId="2" borderId="1" xfId="2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wrapText="1"/>
    </xf>
    <xf numFmtId="4" fontId="7" fillId="2" borderId="1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10" fontId="7" fillId="2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0" fontId="7" fillId="0" borderId="1" xfId="0" applyNumberFormat="1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/>
    </xf>
    <xf numFmtId="166" fontId="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left" vertical="top" wrapText="1"/>
    </xf>
    <xf numFmtId="10" fontId="3" fillId="0" borderId="1" xfId="3" applyNumberFormat="1" applyFont="1" applyFill="1" applyBorder="1" applyAlignment="1">
      <alignment horizontal="center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10" fontId="6" fillId="2" borderId="1" xfId="0" applyNumberFormat="1" applyFont="1" applyFill="1" applyBorder="1" applyAlignment="1">
      <alignment horizontal="center" vertical="top"/>
    </xf>
    <xf numFmtId="10" fontId="3" fillId="0" borderId="1" xfId="0" applyNumberFormat="1" applyFont="1" applyFill="1" applyBorder="1" applyAlignment="1">
      <alignment horizontal="center" vertical="top"/>
    </xf>
    <xf numFmtId="10" fontId="6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1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10" fontId="7" fillId="2" borderId="2" xfId="0" applyNumberFormat="1" applyFont="1" applyFill="1" applyBorder="1" applyAlignment="1">
      <alignment horizontal="center" vertical="top" wrapText="1"/>
    </xf>
    <xf numFmtId="10" fontId="7" fillId="2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10" fontId="3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10" fontId="7" fillId="0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10" fontId="11" fillId="2" borderId="1" xfId="0" applyNumberFormat="1" applyFont="1" applyFill="1" applyBorder="1" applyAlignment="1">
      <alignment horizontal="center" vertical="top"/>
    </xf>
    <xf numFmtId="10" fontId="7" fillId="2" borderId="1" xfId="3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3" fillId="2" borderId="2" xfId="3" applyFont="1" applyFill="1" applyBorder="1" applyAlignment="1">
      <alignment horizontal="left" vertical="top" wrapText="1"/>
    </xf>
    <xf numFmtId="0" fontId="3" fillId="2" borderId="4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left" vertical="top" wrapText="1"/>
    </xf>
    <xf numFmtId="0" fontId="3" fillId="0" borderId="4" xfId="3" applyFont="1" applyFill="1" applyBorder="1" applyAlignment="1">
      <alignment horizontal="left" vertical="top" wrapText="1"/>
    </xf>
    <xf numFmtId="10" fontId="3" fillId="2" borderId="1" xfId="3" applyNumberFormat="1" applyFont="1" applyFill="1" applyBorder="1" applyAlignment="1">
      <alignment horizontal="center" vertical="top" wrapText="1"/>
    </xf>
    <xf numFmtId="10" fontId="3" fillId="2" borderId="2" xfId="3" applyNumberFormat="1" applyFont="1" applyFill="1" applyBorder="1" applyAlignment="1">
      <alignment horizontal="center" vertical="top" wrapText="1"/>
    </xf>
    <xf numFmtId="10" fontId="3" fillId="2" borderId="4" xfId="3" applyNumberFormat="1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0" fontId="3" fillId="2" borderId="2" xfId="0" applyNumberFormat="1" applyFont="1" applyFill="1" applyBorder="1" applyAlignment="1">
      <alignment horizontal="center" vertical="top" wrapText="1"/>
    </xf>
    <xf numFmtId="10" fontId="3" fillId="2" borderId="4" xfId="0" applyNumberFormat="1" applyFont="1" applyFill="1" applyBorder="1" applyAlignment="1">
      <alignment horizontal="center" vertical="top" wrapText="1"/>
    </xf>
    <xf numFmtId="10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10" fontId="3" fillId="2" borderId="1" xfId="2" applyNumberFormat="1" applyFont="1" applyFill="1" applyBorder="1" applyAlignment="1">
      <alignment horizontal="center" vertical="top" wrapText="1"/>
    </xf>
    <xf numFmtId="10" fontId="3" fillId="0" borderId="1" xfId="2" applyNumberFormat="1" applyFont="1" applyFill="1" applyBorder="1" applyAlignment="1">
      <alignment horizontal="center" vertical="top" wrapText="1"/>
    </xf>
    <xf numFmtId="10" fontId="3" fillId="2" borderId="2" xfId="2" applyNumberFormat="1" applyFont="1" applyFill="1" applyBorder="1" applyAlignment="1">
      <alignment horizontal="center" vertical="top" wrapText="1"/>
    </xf>
    <xf numFmtId="10" fontId="3" fillId="2" borderId="3" xfId="2" applyNumberFormat="1" applyFont="1" applyFill="1" applyBorder="1" applyAlignment="1">
      <alignment horizontal="center" vertical="top" wrapText="1"/>
    </xf>
    <xf numFmtId="10" fontId="3" fillId="2" borderId="4" xfId="2" applyNumberFormat="1" applyFont="1" applyFill="1" applyBorder="1" applyAlignment="1">
      <alignment horizontal="center" vertical="top" wrapText="1"/>
    </xf>
    <xf numFmtId="10" fontId="3" fillId="0" borderId="2" xfId="2" applyNumberFormat="1" applyFont="1" applyFill="1" applyBorder="1" applyAlignment="1">
      <alignment horizontal="center" vertical="top" wrapText="1"/>
    </xf>
    <xf numFmtId="10" fontId="3" fillId="0" borderId="3" xfId="2" applyNumberFormat="1" applyFont="1" applyFill="1" applyBorder="1" applyAlignment="1">
      <alignment horizontal="center" vertical="top" wrapText="1"/>
    </xf>
    <xf numFmtId="10" fontId="3" fillId="0" borderId="4" xfId="2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3" xfId="4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3"/>
  <sheetViews>
    <sheetView tabSelected="1" zoomScale="85" zoomScaleNormal="85" zoomScaleSheetLayoutView="7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B9" sqref="B9:B18"/>
    </sheetView>
  </sheetViews>
  <sheetFormatPr defaultColWidth="9.109375" defaultRowHeight="13.2" x14ac:dyDescent="0.25"/>
  <cols>
    <col min="1" max="1" width="6.6640625" style="14" customWidth="1"/>
    <col min="2" max="2" width="15.6640625" style="14" customWidth="1"/>
    <col min="3" max="3" width="27.6640625" style="14" customWidth="1"/>
    <col min="4" max="4" width="12.109375" style="14" customWidth="1"/>
    <col min="5" max="5" width="11" style="14" customWidth="1"/>
    <col min="6" max="6" width="36.33203125" style="14" customWidth="1"/>
    <col min="7" max="7" width="12" style="14" customWidth="1"/>
    <col min="8" max="8" width="13.6640625" style="14" customWidth="1"/>
    <col min="9" max="9" width="12.88671875" style="14" customWidth="1"/>
    <col min="10" max="10" width="16.5546875" style="14" customWidth="1"/>
    <col min="11" max="11" width="20" style="14" customWidth="1"/>
    <col min="12" max="12" width="10.33203125" style="14" bestFit="1" customWidth="1"/>
    <col min="13" max="13" width="14.109375" style="14" customWidth="1"/>
    <col min="14" max="14" width="15.88671875" style="14" customWidth="1"/>
    <col min="15" max="16384" width="9.109375" style="14"/>
  </cols>
  <sheetData>
    <row r="1" spans="1:14" ht="13.8" x14ac:dyDescent="0.25">
      <c r="J1" s="148" t="s">
        <v>173</v>
      </c>
      <c r="K1" s="148"/>
      <c r="L1" s="148"/>
      <c r="M1" s="148"/>
      <c r="N1" s="148"/>
    </row>
    <row r="3" spans="1:14" ht="15.6" x14ac:dyDescent="0.3">
      <c r="B3" s="139" t="s">
        <v>19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5.6" x14ac:dyDescent="0.3">
      <c r="B4" s="139" t="s">
        <v>307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ht="15.6" x14ac:dyDescent="0.3">
      <c r="B5" s="139" t="s">
        <v>308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7" spans="1:14" ht="117" customHeight="1" x14ac:dyDescent="0.25">
      <c r="A7" s="52" t="s">
        <v>168</v>
      </c>
      <c r="B7" s="61" t="s">
        <v>0</v>
      </c>
      <c r="C7" s="61" t="s">
        <v>88</v>
      </c>
      <c r="D7" s="61" t="s">
        <v>1</v>
      </c>
      <c r="E7" s="61" t="s">
        <v>2</v>
      </c>
      <c r="F7" s="61" t="s">
        <v>3</v>
      </c>
      <c r="G7" s="61" t="s">
        <v>4</v>
      </c>
      <c r="H7" s="61" t="s">
        <v>160</v>
      </c>
      <c r="I7" s="61" t="s">
        <v>161</v>
      </c>
      <c r="J7" s="61" t="s">
        <v>162</v>
      </c>
      <c r="K7" s="59" t="s">
        <v>163</v>
      </c>
      <c r="L7" s="59" t="s">
        <v>164</v>
      </c>
      <c r="M7" s="61" t="s">
        <v>5</v>
      </c>
      <c r="N7" s="61" t="s">
        <v>107</v>
      </c>
    </row>
    <row r="8" spans="1:14" x14ac:dyDescent="0.25">
      <c r="A8" s="16" t="s">
        <v>167</v>
      </c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  <c r="L8" s="61">
        <v>11</v>
      </c>
      <c r="M8" s="61">
        <v>12</v>
      </c>
      <c r="N8" s="61">
        <v>13</v>
      </c>
    </row>
    <row r="9" spans="1:14" ht="38.25" customHeight="1" x14ac:dyDescent="0.25">
      <c r="A9" s="134">
        <v>1</v>
      </c>
      <c r="B9" s="131" t="s">
        <v>97</v>
      </c>
      <c r="C9" s="137" t="s">
        <v>177</v>
      </c>
      <c r="D9" s="137" t="s">
        <v>21</v>
      </c>
      <c r="E9" s="68" t="s">
        <v>6</v>
      </c>
      <c r="F9" s="69" t="s">
        <v>178</v>
      </c>
      <c r="G9" s="70" t="s">
        <v>56</v>
      </c>
      <c r="H9" s="71">
        <v>22.5</v>
      </c>
      <c r="I9" s="71">
        <v>45.9</v>
      </c>
      <c r="J9" s="72">
        <v>1</v>
      </c>
      <c r="K9" s="73">
        <v>1</v>
      </c>
      <c r="L9" s="144">
        <f>(K9+K10)/2</f>
        <v>1</v>
      </c>
      <c r="M9" s="145" t="s">
        <v>154</v>
      </c>
      <c r="N9" s="61"/>
    </row>
    <row r="10" spans="1:14" ht="36.75" customHeight="1" x14ac:dyDescent="0.25">
      <c r="A10" s="135"/>
      <c r="B10" s="132"/>
      <c r="C10" s="138"/>
      <c r="D10" s="138"/>
      <c r="E10" s="68" t="s">
        <v>8</v>
      </c>
      <c r="F10" s="69" t="s">
        <v>67</v>
      </c>
      <c r="G10" s="70" t="s">
        <v>29</v>
      </c>
      <c r="H10" s="71">
        <v>111</v>
      </c>
      <c r="I10" s="71">
        <v>111</v>
      </c>
      <c r="J10" s="72">
        <f>I10/H10*100%</f>
        <v>1</v>
      </c>
      <c r="K10" s="73">
        <f>J10</f>
        <v>1</v>
      </c>
      <c r="L10" s="144"/>
      <c r="M10" s="146"/>
      <c r="N10" s="61"/>
    </row>
    <row r="11" spans="1:14" ht="51" customHeight="1" x14ac:dyDescent="0.25">
      <c r="A11" s="135"/>
      <c r="B11" s="132"/>
      <c r="C11" s="141" t="s">
        <v>120</v>
      </c>
      <c r="D11" s="141" t="s">
        <v>21</v>
      </c>
      <c r="E11" s="51" t="s">
        <v>6</v>
      </c>
      <c r="F11" s="51" t="s">
        <v>31</v>
      </c>
      <c r="G11" s="59" t="s">
        <v>56</v>
      </c>
      <c r="H11" s="25">
        <v>1.4</v>
      </c>
      <c r="I11" s="25">
        <v>6.5</v>
      </c>
      <c r="J11" s="50">
        <v>1</v>
      </c>
      <c r="K11" s="37">
        <v>1</v>
      </c>
      <c r="L11" s="143">
        <f>(K11+K12)/2</f>
        <v>1</v>
      </c>
      <c r="M11" s="146"/>
      <c r="N11" s="1"/>
    </row>
    <row r="12" spans="1:14" ht="39.6" x14ac:dyDescent="0.25">
      <c r="A12" s="135"/>
      <c r="B12" s="132"/>
      <c r="C12" s="141"/>
      <c r="D12" s="141"/>
      <c r="E12" s="51" t="s">
        <v>8</v>
      </c>
      <c r="F12" s="51" t="s">
        <v>67</v>
      </c>
      <c r="G12" s="59" t="s">
        <v>29</v>
      </c>
      <c r="H12" s="25">
        <v>215</v>
      </c>
      <c r="I12" s="25">
        <v>215</v>
      </c>
      <c r="J12" s="50">
        <f t="shared" ref="J12:J18" si="0">I12/H12*100%</f>
        <v>1</v>
      </c>
      <c r="K12" s="37">
        <f>J12</f>
        <v>1</v>
      </c>
      <c r="L12" s="143"/>
      <c r="M12" s="146"/>
      <c r="N12" s="1"/>
    </row>
    <row r="13" spans="1:14" ht="52.8" x14ac:dyDescent="0.25">
      <c r="A13" s="135"/>
      <c r="B13" s="132"/>
      <c r="C13" s="142" t="s">
        <v>119</v>
      </c>
      <c r="D13" s="142" t="s">
        <v>21</v>
      </c>
      <c r="E13" s="68" t="s">
        <v>6</v>
      </c>
      <c r="F13" s="68" t="s">
        <v>34</v>
      </c>
      <c r="G13" s="70" t="s">
        <v>56</v>
      </c>
      <c r="H13" s="74">
        <v>5.6</v>
      </c>
      <c r="I13" s="74">
        <v>16.600000000000001</v>
      </c>
      <c r="J13" s="130">
        <v>1</v>
      </c>
      <c r="K13" s="73">
        <v>1</v>
      </c>
      <c r="L13" s="144">
        <f>(K13+K14)/2</f>
        <v>1</v>
      </c>
      <c r="M13" s="146"/>
      <c r="N13" s="1"/>
    </row>
    <row r="14" spans="1:14" ht="39.6" x14ac:dyDescent="0.25">
      <c r="A14" s="135"/>
      <c r="B14" s="132"/>
      <c r="C14" s="142"/>
      <c r="D14" s="142"/>
      <c r="E14" s="68" t="s">
        <v>8</v>
      </c>
      <c r="F14" s="68" t="s">
        <v>67</v>
      </c>
      <c r="G14" s="70" t="s">
        <v>29</v>
      </c>
      <c r="H14" s="74">
        <v>18</v>
      </c>
      <c r="I14" s="74">
        <v>18</v>
      </c>
      <c r="J14" s="72">
        <f t="shared" si="0"/>
        <v>1</v>
      </c>
      <c r="K14" s="72">
        <f>J14</f>
        <v>1</v>
      </c>
      <c r="L14" s="144"/>
      <c r="M14" s="146"/>
      <c r="N14" s="1"/>
    </row>
    <row r="15" spans="1:14" ht="92.4" x14ac:dyDescent="0.25">
      <c r="A15" s="135"/>
      <c r="B15" s="132"/>
      <c r="C15" s="141" t="s">
        <v>118</v>
      </c>
      <c r="D15" s="141" t="s">
        <v>21</v>
      </c>
      <c r="E15" s="51" t="s">
        <v>6</v>
      </c>
      <c r="F15" s="51" t="s">
        <v>62</v>
      </c>
      <c r="G15" s="59" t="s">
        <v>56</v>
      </c>
      <c r="H15" s="25">
        <v>100</v>
      </c>
      <c r="I15" s="25">
        <v>100</v>
      </c>
      <c r="J15" s="50">
        <f>I15/H15*100%</f>
        <v>1</v>
      </c>
      <c r="K15" s="50">
        <f>J15</f>
        <v>1</v>
      </c>
      <c r="L15" s="143">
        <f>(K15+K16)/2</f>
        <v>1</v>
      </c>
      <c r="M15" s="146"/>
      <c r="N15" s="1"/>
    </row>
    <row r="16" spans="1:14" ht="39.6" x14ac:dyDescent="0.25">
      <c r="A16" s="135"/>
      <c r="B16" s="132"/>
      <c r="C16" s="141"/>
      <c r="D16" s="141"/>
      <c r="E16" s="51" t="s">
        <v>8</v>
      </c>
      <c r="F16" s="51" t="s">
        <v>67</v>
      </c>
      <c r="G16" s="59" t="s">
        <v>29</v>
      </c>
      <c r="H16" s="25">
        <v>8</v>
      </c>
      <c r="I16" s="25">
        <v>8</v>
      </c>
      <c r="J16" s="50">
        <f>I16/H16*100%</f>
        <v>1</v>
      </c>
      <c r="K16" s="50">
        <f>J16</f>
        <v>1</v>
      </c>
      <c r="L16" s="143"/>
      <c r="M16" s="146"/>
      <c r="N16" s="1"/>
    </row>
    <row r="17" spans="1:14" ht="26.4" x14ac:dyDescent="0.25">
      <c r="A17" s="135"/>
      <c r="B17" s="132"/>
      <c r="C17" s="142" t="s">
        <v>14</v>
      </c>
      <c r="D17" s="142" t="s">
        <v>21</v>
      </c>
      <c r="E17" s="68" t="s">
        <v>6</v>
      </c>
      <c r="F17" s="68" t="s">
        <v>181</v>
      </c>
      <c r="G17" s="70" t="s">
        <v>29</v>
      </c>
      <c r="H17" s="74">
        <v>48</v>
      </c>
      <c r="I17" s="74">
        <v>48</v>
      </c>
      <c r="J17" s="72">
        <f t="shared" si="0"/>
        <v>1</v>
      </c>
      <c r="K17" s="72">
        <v>1</v>
      </c>
      <c r="L17" s="144">
        <f>(K17+K18)/2</f>
        <v>1</v>
      </c>
      <c r="M17" s="146"/>
      <c r="N17" s="1"/>
    </row>
    <row r="18" spans="1:14" ht="26.4" x14ac:dyDescent="0.25">
      <c r="A18" s="136"/>
      <c r="B18" s="133"/>
      <c r="C18" s="142"/>
      <c r="D18" s="142"/>
      <c r="E18" s="68" t="s">
        <v>8</v>
      </c>
      <c r="F18" s="68" t="s">
        <v>64</v>
      </c>
      <c r="G18" s="70" t="s">
        <v>17</v>
      </c>
      <c r="H18" s="74">
        <v>14112</v>
      </c>
      <c r="I18" s="74">
        <v>14112</v>
      </c>
      <c r="J18" s="72">
        <f t="shared" si="0"/>
        <v>1</v>
      </c>
      <c r="K18" s="72">
        <f>J18</f>
        <v>1</v>
      </c>
      <c r="L18" s="144"/>
      <c r="M18" s="147"/>
      <c r="N18" s="1"/>
    </row>
    <row r="20" spans="1:14" ht="12.75" x14ac:dyDescent="0.2">
      <c r="J20" s="32"/>
      <c r="K20" s="32"/>
      <c r="L20" s="32"/>
    </row>
    <row r="21" spans="1:14" ht="12.75" x14ac:dyDescent="0.2">
      <c r="H21" s="36"/>
      <c r="I21" s="36"/>
    </row>
    <row r="22" spans="1:14" ht="12.75" x14ac:dyDescent="0.2">
      <c r="H22" s="36"/>
      <c r="I22" s="36"/>
    </row>
    <row r="23" spans="1:14" ht="12.75" x14ac:dyDescent="0.2">
      <c r="H23" s="36"/>
      <c r="I23" s="36"/>
    </row>
  </sheetData>
  <mergeCells count="22">
    <mergeCell ref="J1:N1"/>
    <mergeCell ref="L13:L14"/>
    <mergeCell ref="C15:C16"/>
    <mergeCell ref="D15:D16"/>
    <mergeCell ref="L15:L16"/>
    <mergeCell ref="L9:L10"/>
    <mergeCell ref="B9:B18"/>
    <mergeCell ref="A9:A18"/>
    <mergeCell ref="C9:C10"/>
    <mergeCell ref="D9:D10"/>
    <mergeCell ref="B3:N3"/>
    <mergeCell ref="B4:N4"/>
    <mergeCell ref="B5:N5"/>
    <mergeCell ref="C11:C12"/>
    <mergeCell ref="D11:D12"/>
    <mergeCell ref="D17:D18"/>
    <mergeCell ref="C13:C14"/>
    <mergeCell ref="D13:D14"/>
    <mergeCell ref="C17:C18"/>
    <mergeCell ref="L11:L12"/>
    <mergeCell ref="L17:L18"/>
    <mergeCell ref="M9:M1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zoomScale="80" zoomScaleNormal="8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6"/>
    </sheetView>
  </sheetViews>
  <sheetFormatPr defaultColWidth="9.109375" defaultRowHeight="13.2" x14ac:dyDescent="0.25"/>
  <cols>
    <col min="1" max="1" width="5.88671875" style="14" customWidth="1"/>
    <col min="2" max="2" width="15.6640625" style="14" customWidth="1"/>
    <col min="3" max="3" width="27.6640625" style="14" customWidth="1"/>
    <col min="4" max="4" width="10.33203125" style="14" customWidth="1"/>
    <col min="5" max="5" width="11" style="14" customWidth="1"/>
    <col min="6" max="6" width="31.88671875" style="14" customWidth="1"/>
    <col min="7" max="7" width="12" style="14" customWidth="1"/>
    <col min="8" max="8" width="10.44140625" style="14" customWidth="1"/>
    <col min="9" max="9" width="11.6640625" style="14" bestFit="1" customWidth="1"/>
    <col min="10" max="10" width="17.88671875" style="14" customWidth="1"/>
    <col min="11" max="11" width="22" style="14" customWidth="1"/>
    <col min="12" max="12" width="10.33203125" style="14" bestFit="1" customWidth="1"/>
    <col min="13" max="13" width="14.109375" style="14" customWidth="1"/>
    <col min="14" max="14" width="23.5546875" style="14" customWidth="1"/>
    <col min="15" max="16384" width="9.109375" style="14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K4" s="15"/>
      <c r="L4" s="15"/>
    </row>
    <row r="5" spans="1:14" ht="105.6" x14ac:dyDescent="0.25">
      <c r="A5" s="61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25">
      <c r="A6" s="16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66" x14ac:dyDescent="0.25">
      <c r="A7" s="182">
        <v>10</v>
      </c>
      <c r="B7" s="184" t="s">
        <v>92</v>
      </c>
      <c r="C7" s="185" t="s">
        <v>253</v>
      </c>
      <c r="D7" s="185" t="s">
        <v>21</v>
      </c>
      <c r="E7" s="69" t="s">
        <v>6</v>
      </c>
      <c r="F7" s="69" t="s">
        <v>20</v>
      </c>
      <c r="G7" s="71" t="s">
        <v>7</v>
      </c>
      <c r="H7" s="83">
        <v>9.3000000000000007</v>
      </c>
      <c r="I7" s="83">
        <v>9.3000000000000007</v>
      </c>
      <c r="J7" s="84">
        <f>I7/H7*100%</f>
        <v>1</v>
      </c>
      <c r="K7" s="84">
        <v>1</v>
      </c>
      <c r="L7" s="186">
        <f>(K7+K8)/2</f>
        <v>1</v>
      </c>
      <c r="M7" s="188" t="s">
        <v>154</v>
      </c>
      <c r="N7" s="2"/>
    </row>
    <row r="8" spans="1:14" ht="39.6" x14ac:dyDescent="0.25">
      <c r="A8" s="183"/>
      <c r="B8" s="184"/>
      <c r="C8" s="158"/>
      <c r="D8" s="158"/>
      <c r="E8" s="69" t="s">
        <v>8</v>
      </c>
      <c r="F8" s="69" t="s">
        <v>9</v>
      </c>
      <c r="G8" s="71" t="s">
        <v>10</v>
      </c>
      <c r="H8" s="83">
        <v>128</v>
      </c>
      <c r="I8" s="83">
        <v>128</v>
      </c>
      <c r="J8" s="84">
        <f t="shared" ref="J8:J16" si="0">I8/H8*100%</f>
        <v>1</v>
      </c>
      <c r="K8" s="85">
        <f>SUM(J8)</f>
        <v>1</v>
      </c>
      <c r="L8" s="187"/>
      <c r="M8" s="188"/>
      <c r="N8" s="18"/>
    </row>
    <row r="9" spans="1:14" ht="66" x14ac:dyDescent="0.25">
      <c r="A9" s="183"/>
      <c r="B9" s="184"/>
      <c r="C9" s="156" t="s">
        <v>254</v>
      </c>
      <c r="D9" s="184" t="s">
        <v>21</v>
      </c>
      <c r="E9" s="55" t="s">
        <v>6</v>
      </c>
      <c r="F9" s="54" t="s">
        <v>27</v>
      </c>
      <c r="G9" s="56" t="s">
        <v>7</v>
      </c>
      <c r="H9" s="28">
        <v>1.5</v>
      </c>
      <c r="I9" s="28">
        <v>1.5</v>
      </c>
      <c r="J9" s="60">
        <v>1</v>
      </c>
      <c r="K9" s="53">
        <v>1</v>
      </c>
      <c r="L9" s="189">
        <f>(K9+K10)/2</f>
        <v>1</v>
      </c>
      <c r="M9" s="188"/>
      <c r="N9" s="18"/>
    </row>
    <row r="10" spans="1:14" ht="39.6" x14ac:dyDescent="0.25">
      <c r="A10" s="183"/>
      <c r="B10" s="184"/>
      <c r="C10" s="156"/>
      <c r="D10" s="156"/>
      <c r="E10" s="55" t="s">
        <v>8</v>
      </c>
      <c r="F10" s="55" t="s">
        <v>41</v>
      </c>
      <c r="G10" s="56" t="s">
        <v>29</v>
      </c>
      <c r="H10" s="28">
        <v>201</v>
      </c>
      <c r="I10" s="28">
        <v>201</v>
      </c>
      <c r="J10" s="60">
        <f t="shared" si="0"/>
        <v>1</v>
      </c>
      <c r="K10" s="53">
        <f>J10</f>
        <v>1</v>
      </c>
      <c r="L10" s="165"/>
      <c r="M10" s="188"/>
      <c r="N10" s="18"/>
    </row>
    <row r="11" spans="1:14" ht="66" x14ac:dyDescent="0.25">
      <c r="A11" s="183"/>
      <c r="B11" s="184"/>
      <c r="C11" s="185" t="s">
        <v>255</v>
      </c>
      <c r="D11" s="185" t="s">
        <v>21</v>
      </c>
      <c r="E11" s="69" t="s">
        <v>6</v>
      </c>
      <c r="F11" s="69" t="s">
        <v>11</v>
      </c>
      <c r="G11" s="71" t="s">
        <v>7</v>
      </c>
      <c r="H11" s="83">
        <v>11</v>
      </c>
      <c r="I11" s="83">
        <v>11</v>
      </c>
      <c r="J11" s="84">
        <f t="shared" si="0"/>
        <v>1</v>
      </c>
      <c r="K11" s="84">
        <v>1</v>
      </c>
      <c r="L11" s="186">
        <f>(K11+K12)/2</f>
        <v>1</v>
      </c>
      <c r="M11" s="188"/>
      <c r="N11" s="18"/>
    </row>
    <row r="12" spans="1:14" ht="39.6" x14ac:dyDescent="0.25">
      <c r="A12" s="183"/>
      <c r="B12" s="184"/>
      <c r="C12" s="158"/>
      <c r="D12" s="158"/>
      <c r="E12" s="69" t="s">
        <v>8</v>
      </c>
      <c r="F12" s="69" t="s">
        <v>9</v>
      </c>
      <c r="G12" s="71" t="s">
        <v>10</v>
      </c>
      <c r="H12" s="83">
        <v>18</v>
      </c>
      <c r="I12" s="83">
        <v>18</v>
      </c>
      <c r="J12" s="84">
        <f t="shared" si="0"/>
        <v>1</v>
      </c>
      <c r="K12" s="84">
        <f>SUM(J12)</f>
        <v>1</v>
      </c>
      <c r="L12" s="187"/>
      <c r="M12" s="188"/>
      <c r="N12" s="18"/>
    </row>
    <row r="13" spans="1:14" ht="105.6" x14ac:dyDescent="0.25">
      <c r="A13" s="183"/>
      <c r="B13" s="184"/>
      <c r="C13" s="184" t="s">
        <v>256</v>
      </c>
      <c r="D13" s="184" t="s">
        <v>21</v>
      </c>
      <c r="E13" s="62" t="s">
        <v>6</v>
      </c>
      <c r="F13" s="62" t="s">
        <v>62</v>
      </c>
      <c r="G13" s="61" t="s">
        <v>7</v>
      </c>
      <c r="H13" s="28">
        <v>100</v>
      </c>
      <c r="I13" s="28">
        <v>100</v>
      </c>
      <c r="J13" s="60">
        <f t="shared" si="0"/>
        <v>1</v>
      </c>
      <c r="K13" s="60">
        <v>1</v>
      </c>
      <c r="L13" s="190">
        <f>(K13+K14)/2</f>
        <v>1</v>
      </c>
      <c r="M13" s="188"/>
      <c r="N13" s="18"/>
    </row>
    <row r="14" spans="1:14" ht="39.6" x14ac:dyDescent="0.25">
      <c r="A14" s="183"/>
      <c r="B14" s="184"/>
      <c r="C14" s="156"/>
      <c r="D14" s="156"/>
      <c r="E14" s="62" t="s">
        <v>8</v>
      </c>
      <c r="F14" s="62" t="s">
        <v>13</v>
      </c>
      <c r="G14" s="61" t="s">
        <v>10</v>
      </c>
      <c r="H14" s="28">
        <v>8</v>
      </c>
      <c r="I14" s="28">
        <v>8</v>
      </c>
      <c r="J14" s="60">
        <f t="shared" si="0"/>
        <v>1</v>
      </c>
      <c r="K14" s="60">
        <f>SUM(J14)</f>
        <v>1</v>
      </c>
      <c r="L14" s="165"/>
      <c r="M14" s="188"/>
      <c r="N14" s="18"/>
    </row>
    <row r="15" spans="1:14" ht="26.4" x14ac:dyDescent="0.25">
      <c r="A15" s="183"/>
      <c r="B15" s="184"/>
      <c r="C15" s="185" t="s">
        <v>14</v>
      </c>
      <c r="D15" s="185" t="s">
        <v>21</v>
      </c>
      <c r="E15" s="69" t="s">
        <v>6</v>
      </c>
      <c r="F15" s="69" t="s">
        <v>15</v>
      </c>
      <c r="G15" s="71" t="s">
        <v>10</v>
      </c>
      <c r="H15" s="83">
        <v>238</v>
      </c>
      <c r="I15" s="83">
        <v>238</v>
      </c>
      <c r="J15" s="84">
        <f t="shared" si="0"/>
        <v>1</v>
      </c>
      <c r="K15" s="84">
        <v>1</v>
      </c>
      <c r="L15" s="186">
        <f>(K15+K16)/2</f>
        <v>1</v>
      </c>
      <c r="M15" s="188"/>
      <c r="N15" s="18"/>
    </row>
    <row r="16" spans="1:14" ht="26.4" x14ac:dyDescent="0.25">
      <c r="A16" s="183"/>
      <c r="B16" s="184"/>
      <c r="C16" s="185"/>
      <c r="D16" s="185"/>
      <c r="E16" s="69" t="s">
        <v>8</v>
      </c>
      <c r="F16" s="69" t="s">
        <v>16</v>
      </c>
      <c r="G16" s="71" t="s">
        <v>89</v>
      </c>
      <c r="H16" s="83">
        <v>43994</v>
      </c>
      <c r="I16" s="83">
        <v>43994</v>
      </c>
      <c r="J16" s="84">
        <f t="shared" si="0"/>
        <v>1</v>
      </c>
      <c r="K16" s="84">
        <v>1</v>
      </c>
      <c r="L16" s="186"/>
      <c r="M16" s="188"/>
      <c r="N16" s="18"/>
    </row>
    <row r="18" spans="7:9" ht="12.75" x14ac:dyDescent="0.2">
      <c r="H18" s="36"/>
      <c r="I18" s="36"/>
    </row>
    <row r="19" spans="7:9" ht="12.75" x14ac:dyDescent="0.2">
      <c r="G19" s="66"/>
      <c r="H19" s="67"/>
      <c r="I19" s="67"/>
    </row>
    <row r="20" spans="7:9" ht="12.75" x14ac:dyDescent="0.2">
      <c r="H20" s="36"/>
      <c r="I20" s="36"/>
    </row>
  </sheetData>
  <mergeCells count="21">
    <mergeCell ref="B1:N1"/>
    <mergeCell ref="B2:N2"/>
    <mergeCell ref="B3:N3"/>
    <mergeCell ref="L7:L8"/>
    <mergeCell ref="M7:M16"/>
    <mergeCell ref="L9:L10"/>
    <mergeCell ref="L11:L12"/>
    <mergeCell ref="C13:C14"/>
    <mergeCell ref="D13:D14"/>
    <mergeCell ref="L13:L14"/>
    <mergeCell ref="C15:C16"/>
    <mergeCell ref="D15:D16"/>
    <mergeCell ref="L15:L16"/>
    <mergeCell ref="C9:C10"/>
    <mergeCell ref="D9:D10"/>
    <mergeCell ref="C11:C12"/>
    <mergeCell ref="A7:A16"/>
    <mergeCell ref="B7:B16"/>
    <mergeCell ref="C7:C8"/>
    <mergeCell ref="D7:D8"/>
    <mergeCell ref="D11:D12"/>
  </mergeCells>
  <pageMargins left="0.7" right="0.7" top="0.75" bottom="0.32" header="0.3" footer="0.3"/>
  <pageSetup paperSize="9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80" zoomScaleNormal="8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8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7.88671875" style="7" customWidth="1"/>
    <col min="7" max="7" width="12" style="7" customWidth="1"/>
    <col min="8" max="8" width="10.44140625" style="7" customWidth="1"/>
    <col min="9" max="9" width="11.88671875" style="7" bestFit="1" customWidth="1"/>
    <col min="10" max="11" width="20.6640625" style="7" customWidth="1"/>
    <col min="12" max="12" width="10.554687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4.2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91">
        <v>11</v>
      </c>
      <c r="B7" s="156" t="s">
        <v>147</v>
      </c>
      <c r="C7" s="158" t="s">
        <v>127</v>
      </c>
      <c r="D7" s="158" t="s">
        <v>21</v>
      </c>
      <c r="E7" s="77" t="s">
        <v>6</v>
      </c>
      <c r="F7" s="77" t="s">
        <v>53</v>
      </c>
      <c r="G7" s="82" t="s">
        <v>22</v>
      </c>
      <c r="H7" s="75">
        <v>47.4</v>
      </c>
      <c r="I7" s="75">
        <v>49.1</v>
      </c>
      <c r="J7" s="72">
        <v>1</v>
      </c>
      <c r="K7" s="79">
        <v>1</v>
      </c>
      <c r="L7" s="163">
        <f>(K7+K8)/2</f>
        <v>1</v>
      </c>
      <c r="M7" s="194" t="s">
        <v>189</v>
      </c>
      <c r="N7" s="63"/>
    </row>
    <row r="8" spans="1:14" ht="26.4" x14ac:dyDescent="0.3">
      <c r="A8" s="192"/>
      <c r="B8" s="156"/>
      <c r="C8" s="158"/>
      <c r="D8" s="158"/>
      <c r="E8" s="77" t="s">
        <v>8</v>
      </c>
      <c r="F8" s="77" t="s">
        <v>28</v>
      </c>
      <c r="G8" s="78" t="s">
        <v>29</v>
      </c>
      <c r="H8" s="75">
        <v>59</v>
      </c>
      <c r="I8" s="75">
        <v>59</v>
      </c>
      <c r="J8" s="72">
        <f t="shared" ref="J8:J28" si="0">I8/H8*100%</f>
        <v>1</v>
      </c>
      <c r="K8" s="79">
        <f>J8</f>
        <v>1</v>
      </c>
      <c r="L8" s="163"/>
      <c r="M8" s="194"/>
      <c r="N8" s="63"/>
    </row>
    <row r="9" spans="1:14" ht="66" x14ac:dyDescent="0.3">
      <c r="A9" s="192"/>
      <c r="B9" s="156"/>
      <c r="C9" s="156" t="s">
        <v>128</v>
      </c>
      <c r="D9" s="156" t="s">
        <v>21</v>
      </c>
      <c r="E9" s="55" t="s">
        <v>6</v>
      </c>
      <c r="F9" s="55" t="s">
        <v>69</v>
      </c>
      <c r="G9" s="19" t="s">
        <v>22</v>
      </c>
      <c r="H9" s="21">
        <v>6.5</v>
      </c>
      <c r="I9" s="21">
        <v>6.9</v>
      </c>
      <c r="J9" s="50">
        <v>1</v>
      </c>
      <c r="K9" s="53">
        <v>1</v>
      </c>
      <c r="L9" s="169">
        <f>(K9+K10)/2</f>
        <v>1</v>
      </c>
      <c r="M9" s="194"/>
      <c r="N9" s="63"/>
    </row>
    <row r="10" spans="1:14" ht="26.4" x14ac:dyDescent="0.3">
      <c r="A10" s="192"/>
      <c r="B10" s="156"/>
      <c r="C10" s="156"/>
      <c r="D10" s="156"/>
      <c r="E10" s="55" t="s">
        <v>8</v>
      </c>
      <c r="F10" s="55" t="s">
        <v>28</v>
      </c>
      <c r="G10" s="56" t="s">
        <v>29</v>
      </c>
      <c r="H10" s="21">
        <v>130</v>
      </c>
      <c r="I10" s="21">
        <v>130</v>
      </c>
      <c r="J10" s="50">
        <f t="shared" si="0"/>
        <v>1</v>
      </c>
      <c r="K10" s="53">
        <f>J10</f>
        <v>1</v>
      </c>
      <c r="L10" s="169"/>
      <c r="M10" s="194"/>
      <c r="N10" s="63"/>
    </row>
    <row r="11" spans="1:14" ht="52.8" x14ac:dyDescent="0.3">
      <c r="A11" s="192"/>
      <c r="B11" s="156"/>
      <c r="C11" s="158" t="s">
        <v>129</v>
      </c>
      <c r="D11" s="158" t="s">
        <v>21</v>
      </c>
      <c r="E11" s="77" t="s">
        <v>6</v>
      </c>
      <c r="F11" s="77" t="s">
        <v>130</v>
      </c>
      <c r="G11" s="82" t="s">
        <v>22</v>
      </c>
      <c r="H11" s="75">
        <v>20</v>
      </c>
      <c r="I11" s="75">
        <v>26.6</v>
      </c>
      <c r="J11" s="72">
        <v>1</v>
      </c>
      <c r="K11" s="79">
        <v>1</v>
      </c>
      <c r="L11" s="163">
        <f>(K11+K12)/2</f>
        <v>1</v>
      </c>
      <c r="M11" s="194"/>
      <c r="N11" s="63"/>
    </row>
    <row r="12" spans="1:14" ht="26.4" x14ac:dyDescent="0.3">
      <c r="A12" s="192"/>
      <c r="B12" s="156"/>
      <c r="C12" s="158"/>
      <c r="D12" s="158"/>
      <c r="E12" s="77" t="s">
        <v>8</v>
      </c>
      <c r="F12" s="77" t="s">
        <v>28</v>
      </c>
      <c r="G12" s="78" t="s">
        <v>29</v>
      </c>
      <c r="H12" s="75">
        <v>15</v>
      </c>
      <c r="I12" s="75">
        <v>15</v>
      </c>
      <c r="J12" s="72">
        <f t="shared" si="0"/>
        <v>1</v>
      </c>
      <c r="K12" s="79">
        <f>J12</f>
        <v>1</v>
      </c>
      <c r="L12" s="163"/>
      <c r="M12" s="194"/>
      <c r="N12" s="63"/>
    </row>
    <row r="13" spans="1:14" ht="92.4" x14ac:dyDescent="0.3">
      <c r="A13" s="192"/>
      <c r="B13" s="156"/>
      <c r="C13" s="156" t="s">
        <v>132</v>
      </c>
      <c r="D13" s="156" t="s">
        <v>21</v>
      </c>
      <c r="E13" s="55" t="s">
        <v>6</v>
      </c>
      <c r="F13" s="55" t="s">
        <v>131</v>
      </c>
      <c r="G13" s="19" t="s">
        <v>22</v>
      </c>
      <c r="H13" s="21">
        <v>100</v>
      </c>
      <c r="I13" s="21">
        <v>100</v>
      </c>
      <c r="J13" s="50">
        <f t="shared" si="0"/>
        <v>1</v>
      </c>
      <c r="K13" s="53">
        <v>1</v>
      </c>
      <c r="L13" s="169">
        <v>1</v>
      </c>
      <c r="M13" s="194"/>
      <c r="N13" s="63"/>
    </row>
    <row r="14" spans="1:14" ht="26.4" x14ac:dyDescent="0.3">
      <c r="A14" s="192"/>
      <c r="B14" s="156"/>
      <c r="C14" s="156"/>
      <c r="D14" s="156"/>
      <c r="E14" s="55" t="s">
        <v>8</v>
      </c>
      <c r="F14" s="55" t="s">
        <v>28</v>
      </c>
      <c r="G14" s="56" t="s">
        <v>29</v>
      </c>
      <c r="H14" s="21">
        <v>6</v>
      </c>
      <c r="I14" s="21">
        <v>6</v>
      </c>
      <c r="J14" s="50">
        <f t="shared" si="0"/>
        <v>1</v>
      </c>
      <c r="K14" s="53">
        <v>1</v>
      </c>
      <c r="L14" s="169"/>
      <c r="M14" s="194"/>
      <c r="N14" s="63"/>
    </row>
    <row r="15" spans="1:14" ht="52.8" x14ac:dyDescent="0.3">
      <c r="A15" s="192"/>
      <c r="B15" s="156"/>
      <c r="C15" s="158" t="s">
        <v>183</v>
      </c>
      <c r="D15" s="158" t="s">
        <v>21</v>
      </c>
      <c r="E15" s="77" t="s">
        <v>6</v>
      </c>
      <c r="F15" s="77" t="s">
        <v>53</v>
      </c>
      <c r="G15" s="82" t="s">
        <v>22</v>
      </c>
      <c r="H15" s="75">
        <v>42.8</v>
      </c>
      <c r="I15" s="75">
        <v>46.4</v>
      </c>
      <c r="J15" s="72">
        <v>1</v>
      </c>
      <c r="K15" s="79">
        <v>1</v>
      </c>
      <c r="L15" s="163">
        <v>1</v>
      </c>
      <c r="M15" s="194"/>
      <c r="N15" s="63"/>
    </row>
    <row r="16" spans="1:14" ht="26.4" x14ac:dyDescent="0.3">
      <c r="A16" s="192"/>
      <c r="B16" s="156"/>
      <c r="C16" s="158"/>
      <c r="D16" s="158"/>
      <c r="E16" s="77" t="s">
        <v>8</v>
      </c>
      <c r="F16" s="77" t="s">
        <v>28</v>
      </c>
      <c r="G16" s="78" t="s">
        <v>29</v>
      </c>
      <c r="H16" s="75">
        <v>28</v>
      </c>
      <c r="I16" s="75">
        <v>28</v>
      </c>
      <c r="J16" s="72">
        <f>I16/H16*100%</f>
        <v>1</v>
      </c>
      <c r="K16" s="79">
        <f>J16</f>
        <v>1</v>
      </c>
      <c r="L16" s="163"/>
      <c r="M16" s="194"/>
      <c r="N16" s="63"/>
    </row>
    <row r="17" spans="1:14" ht="66" x14ac:dyDescent="0.3">
      <c r="A17" s="192"/>
      <c r="B17" s="156"/>
      <c r="C17" s="156" t="s">
        <v>184</v>
      </c>
      <c r="D17" s="156" t="s">
        <v>21</v>
      </c>
      <c r="E17" s="55" t="s">
        <v>6</v>
      </c>
      <c r="F17" s="55" t="s">
        <v>69</v>
      </c>
      <c r="G17" s="19" t="s">
        <v>22</v>
      </c>
      <c r="H17" s="21">
        <v>12.5</v>
      </c>
      <c r="I17" s="21">
        <v>12.5</v>
      </c>
      <c r="J17" s="50">
        <f>I17/H17*100%</f>
        <v>1</v>
      </c>
      <c r="K17" s="53">
        <v>1</v>
      </c>
      <c r="L17" s="169">
        <v>1</v>
      </c>
      <c r="M17" s="194"/>
      <c r="N17" s="63"/>
    </row>
    <row r="18" spans="1:14" ht="26.4" x14ac:dyDescent="0.3">
      <c r="A18" s="192"/>
      <c r="B18" s="156"/>
      <c r="C18" s="156"/>
      <c r="D18" s="156"/>
      <c r="E18" s="55" t="s">
        <v>8</v>
      </c>
      <c r="F18" s="55" t="s">
        <v>28</v>
      </c>
      <c r="G18" s="56" t="s">
        <v>29</v>
      </c>
      <c r="H18" s="21">
        <v>40</v>
      </c>
      <c r="I18" s="21">
        <v>40</v>
      </c>
      <c r="J18" s="50">
        <f>I18/H18*100%</f>
        <v>1</v>
      </c>
      <c r="K18" s="53">
        <f>J18</f>
        <v>1</v>
      </c>
      <c r="L18" s="169"/>
      <c r="M18" s="194"/>
      <c r="N18" s="63"/>
    </row>
    <row r="19" spans="1:14" ht="52.8" x14ac:dyDescent="0.3">
      <c r="A19" s="192"/>
      <c r="B19" s="156"/>
      <c r="C19" s="158" t="s">
        <v>133</v>
      </c>
      <c r="D19" s="158" t="s">
        <v>21</v>
      </c>
      <c r="E19" s="77" t="s">
        <v>6</v>
      </c>
      <c r="F19" s="77" t="s">
        <v>130</v>
      </c>
      <c r="G19" s="82" t="s">
        <v>22</v>
      </c>
      <c r="H19" s="75">
        <v>0</v>
      </c>
      <c r="I19" s="75">
        <v>0</v>
      </c>
      <c r="J19" s="72">
        <v>1</v>
      </c>
      <c r="K19" s="79">
        <v>1</v>
      </c>
      <c r="L19" s="163">
        <v>1</v>
      </c>
      <c r="M19" s="194"/>
      <c r="N19" s="63"/>
    </row>
    <row r="20" spans="1:14" ht="26.4" x14ac:dyDescent="0.3">
      <c r="A20" s="192"/>
      <c r="B20" s="156"/>
      <c r="C20" s="158"/>
      <c r="D20" s="158"/>
      <c r="E20" s="77" t="s">
        <v>8</v>
      </c>
      <c r="F20" s="77" t="s">
        <v>28</v>
      </c>
      <c r="G20" s="78" t="s">
        <v>29</v>
      </c>
      <c r="H20" s="75">
        <v>35</v>
      </c>
      <c r="I20" s="75">
        <v>35</v>
      </c>
      <c r="J20" s="72">
        <f t="shared" si="0"/>
        <v>1</v>
      </c>
      <c r="K20" s="79">
        <v>1</v>
      </c>
      <c r="L20" s="163"/>
      <c r="M20" s="194"/>
      <c r="N20" s="63"/>
    </row>
    <row r="21" spans="1:14" ht="26.4" x14ac:dyDescent="0.3">
      <c r="A21" s="192"/>
      <c r="B21" s="156"/>
      <c r="C21" s="156" t="s">
        <v>14</v>
      </c>
      <c r="D21" s="156" t="s">
        <v>21</v>
      </c>
      <c r="E21" s="55" t="s">
        <v>6</v>
      </c>
      <c r="F21" s="55" t="s">
        <v>185</v>
      </c>
      <c r="G21" s="56" t="s">
        <v>29</v>
      </c>
      <c r="H21" s="21">
        <v>86</v>
      </c>
      <c r="I21" s="21">
        <v>86</v>
      </c>
      <c r="J21" s="50">
        <f t="shared" si="0"/>
        <v>1</v>
      </c>
      <c r="K21" s="53">
        <v>1</v>
      </c>
      <c r="L21" s="143">
        <f>(K21+K22)/2</f>
        <v>1</v>
      </c>
      <c r="M21" s="194"/>
      <c r="N21" s="195"/>
    </row>
    <row r="22" spans="1:14" ht="26.4" x14ac:dyDescent="0.3">
      <c r="A22" s="192"/>
      <c r="B22" s="156"/>
      <c r="C22" s="156"/>
      <c r="D22" s="156"/>
      <c r="E22" s="55" t="s">
        <v>8</v>
      </c>
      <c r="F22" s="55" t="s">
        <v>16</v>
      </c>
      <c r="G22" s="56" t="s">
        <v>26</v>
      </c>
      <c r="H22" s="21">
        <v>29418</v>
      </c>
      <c r="I22" s="21">
        <v>35143</v>
      </c>
      <c r="J22" s="50">
        <v>1</v>
      </c>
      <c r="K22" s="53">
        <v>1</v>
      </c>
      <c r="L22" s="143"/>
      <c r="M22" s="194"/>
      <c r="N22" s="195"/>
    </row>
    <row r="23" spans="1:14" ht="26.4" x14ac:dyDescent="0.3">
      <c r="A23" s="192"/>
      <c r="B23" s="156"/>
      <c r="C23" s="158" t="s">
        <v>66</v>
      </c>
      <c r="D23" s="158" t="s">
        <v>171</v>
      </c>
      <c r="E23" s="77" t="s">
        <v>6</v>
      </c>
      <c r="F23" s="77" t="s">
        <v>38</v>
      </c>
      <c r="G23" s="78" t="s">
        <v>29</v>
      </c>
      <c r="H23" s="75">
        <v>0</v>
      </c>
      <c r="I23" s="75">
        <v>0</v>
      </c>
      <c r="J23" s="72">
        <v>1</v>
      </c>
      <c r="K23" s="79">
        <f>J23</f>
        <v>1</v>
      </c>
      <c r="L23" s="163">
        <f>(K23+K24)/2</f>
        <v>1</v>
      </c>
      <c r="M23" s="194"/>
      <c r="N23" s="63"/>
    </row>
    <row r="24" spans="1:14" ht="26.4" x14ac:dyDescent="0.3">
      <c r="A24" s="192"/>
      <c r="B24" s="156"/>
      <c r="C24" s="158"/>
      <c r="D24" s="158"/>
      <c r="E24" s="77" t="s">
        <v>8</v>
      </c>
      <c r="F24" s="77" t="s">
        <v>58</v>
      </c>
      <c r="G24" s="78" t="s">
        <v>37</v>
      </c>
      <c r="H24" s="75">
        <v>250</v>
      </c>
      <c r="I24" s="75">
        <v>252</v>
      </c>
      <c r="J24" s="72">
        <f t="shared" si="0"/>
        <v>1.008</v>
      </c>
      <c r="K24" s="79">
        <v>1</v>
      </c>
      <c r="L24" s="163"/>
      <c r="M24" s="194"/>
      <c r="N24" s="63"/>
    </row>
    <row r="25" spans="1:14" ht="26.4" x14ac:dyDescent="0.3">
      <c r="A25" s="192"/>
      <c r="B25" s="156"/>
      <c r="C25" s="156" t="s">
        <v>46</v>
      </c>
      <c r="D25" s="156" t="s">
        <v>171</v>
      </c>
      <c r="E25" s="55" t="s">
        <v>6</v>
      </c>
      <c r="F25" s="55" t="s">
        <v>38</v>
      </c>
      <c r="G25" s="56" t="s">
        <v>39</v>
      </c>
      <c r="H25" s="21">
        <v>0</v>
      </c>
      <c r="I25" s="21">
        <v>0</v>
      </c>
      <c r="J25" s="50">
        <v>1</v>
      </c>
      <c r="K25" s="169">
        <v>1</v>
      </c>
      <c r="L25" s="169">
        <f>(K25+K28)/2</f>
        <v>1</v>
      </c>
      <c r="M25" s="194"/>
      <c r="N25" s="63"/>
    </row>
    <row r="26" spans="1:14" ht="162.75" customHeight="1" x14ac:dyDescent="0.3">
      <c r="A26" s="192"/>
      <c r="B26" s="156"/>
      <c r="C26" s="156"/>
      <c r="D26" s="156"/>
      <c r="E26" s="55" t="s">
        <v>6</v>
      </c>
      <c r="F26" s="55" t="s">
        <v>186</v>
      </c>
      <c r="G26" s="52" t="s">
        <v>22</v>
      </c>
      <c r="H26" s="21">
        <v>0</v>
      </c>
      <c r="I26" s="21">
        <v>0</v>
      </c>
      <c r="J26" s="50"/>
      <c r="K26" s="169"/>
      <c r="L26" s="169"/>
      <c r="M26" s="194"/>
      <c r="N26" s="63"/>
    </row>
    <row r="27" spans="1:14" ht="41.25" customHeight="1" x14ac:dyDescent="0.3">
      <c r="A27" s="192"/>
      <c r="B27" s="156"/>
      <c r="C27" s="156"/>
      <c r="D27" s="156"/>
      <c r="E27" s="55" t="s">
        <v>6</v>
      </c>
      <c r="F27" s="55" t="s">
        <v>187</v>
      </c>
      <c r="G27" s="52" t="s">
        <v>22</v>
      </c>
      <c r="H27" s="21">
        <v>95</v>
      </c>
      <c r="I27" s="21">
        <v>100</v>
      </c>
      <c r="J27" s="50">
        <v>1</v>
      </c>
      <c r="K27" s="169"/>
      <c r="L27" s="169"/>
      <c r="M27" s="194"/>
      <c r="N27" s="63"/>
    </row>
    <row r="28" spans="1:14" ht="26.4" x14ac:dyDescent="0.3">
      <c r="A28" s="193"/>
      <c r="B28" s="156"/>
      <c r="C28" s="156"/>
      <c r="D28" s="156"/>
      <c r="E28" s="55" t="s">
        <v>8</v>
      </c>
      <c r="F28" s="55" t="s">
        <v>188</v>
      </c>
      <c r="G28" s="56" t="s">
        <v>37</v>
      </c>
      <c r="H28" s="21">
        <v>3</v>
      </c>
      <c r="I28" s="21">
        <v>3</v>
      </c>
      <c r="J28" s="50">
        <f t="shared" si="0"/>
        <v>1</v>
      </c>
      <c r="K28" s="53">
        <f>J28</f>
        <v>1</v>
      </c>
      <c r="L28" s="169"/>
      <c r="M28" s="194"/>
      <c r="N28" s="63"/>
    </row>
    <row r="30" spans="1:14" ht="12.75" x14ac:dyDescent="0.2">
      <c r="H30" s="34"/>
      <c r="I30" s="34"/>
    </row>
    <row r="31" spans="1:14" ht="12.75" x14ac:dyDescent="0.2">
      <c r="H31" s="34"/>
      <c r="I31" s="34"/>
    </row>
    <row r="32" spans="1:14" ht="12.75" x14ac:dyDescent="0.2">
      <c r="H32" s="34"/>
      <c r="I32" s="34"/>
    </row>
  </sheetData>
  <mergeCells count="38">
    <mergeCell ref="C25:C28"/>
    <mergeCell ref="D25:D28"/>
    <mergeCell ref="K25:K27"/>
    <mergeCell ref="L25:L28"/>
    <mergeCell ref="C21:C22"/>
    <mergeCell ref="D21:D22"/>
    <mergeCell ref="L21:L22"/>
    <mergeCell ref="C23:C24"/>
    <mergeCell ref="D23:D24"/>
    <mergeCell ref="L23:L24"/>
    <mergeCell ref="L19:L20"/>
    <mergeCell ref="D9:D10"/>
    <mergeCell ref="L9:L10"/>
    <mergeCell ref="C11:C12"/>
    <mergeCell ref="D11:D12"/>
    <mergeCell ref="L11:L12"/>
    <mergeCell ref="C15:C16"/>
    <mergeCell ref="D15:D16"/>
    <mergeCell ref="C17:C18"/>
    <mergeCell ref="D17:D18"/>
    <mergeCell ref="L15:L16"/>
    <mergeCell ref="L17:L18"/>
    <mergeCell ref="B1:N1"/>
    <mergeCell ref="B2:N2"/>
    <mergeCell ref="B3:N3"/>
    <mergeCell ref="A7:A28"/>
    <mergeCell ref="B7:B28"/>
    <mergeCell ref="C7:C8"/>
    <mergeCell ref="D7:D8"/>
    <mergeCell ref="D13:D14"/>
    <mergeCell ref="M7:M28"/>
    <mergeCell ref="C9:C10"/>
    <mergeCell ref="N21:N22"/>
    <mergeCell ref="C13:C14"/>
    <mergeCell ref="L7:L8"/>
    <mergeCell ref="L13:L14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6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2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4.6640625" style="7" customWidth="1"/>
    <col min="7" max="7" width="12" style="7" customWidth="1"/>
    <col min="8" max="8" width="10.44140625" style="7" customWidth="1"/>
    <col min="9" max="9" width="11.6640625" style="7" bestFit="1" customWidth="1"/>
    <col min="10" max="11" width="22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2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66" x14ac:dyDescent="0.3">
      <c r="A7" s="196">
        <v>12</v>
      </c>
      <c r="B7" s="131" t="s">
        <v>150</v>
      </c>
      <c r="C7" s="142" t="s">
        <v>190</v>
      </c>
      <c r="D7" s="142" t="s">
        <v>21</v>
      </c>
      <c r="E7" s="99" t="s">
        <v>6</v>
      </c>
      <c r="F7" s="108" t="s">
        <v>53</v>
      </c>
      <c r="G7" s="70" t="s">
        <v>56</v>
      </c>
      <c r="H7" s="74">
        <v>70</v>
      </c>
      <c r="I7" s="74">
        <v>70</v>
      </c>
      <c r="J7" s="97">
        <f t="shared" ref="J7:J22" si="0">I7/H7*100%</f>
        <v>1</v>
      </c>
      <c r="K7" s="97">
        <f>J7</f>
        <v>1</v>
      </c>
      <c r="L7" s="144">
        <f>(K7+K8)/2</f>
        <v>1</v>
      </c>
      <c r="M7" s="171" t="s">
        <v>189</v>
      </c>
      <c r="N7" s="1"/>
    </row>
    <row r="8" spans="1:14" ht="39.6" x14ac:dyDescent="0.3">
      <c r="A8" s="197"/>
      <c r="B8" s="132"/>
      <c r="C8" s="142"/>
      <c r="D8" s="142"/>
      <c r="E8" s="99" t="s">
        <v>8</v>
      </c>
      <c r="F8" s="108" t="s">
        <v>41</v>
      </c>
      <c r="G8" s="70" t="s">
        <v>29</v>
      </c>
      <c r="H8" s="74">
        <v>107</v>
      </c>
      <c r="I8" s="74">
        <v>107</v>
      </c>
      <c r="J8" s="97">
        <f t="shared" si="0"/>
        <v>1</v>
      </c>
      <c r="K8" s="97">
        <v>1</v>
      </c>
      <c r="L8" s="144"/>
      <c r="M8" s="171"/>
      <c r="N8" s="1"/>
    </row>
    <row r="9" spans="1:14" ht="66" x14ac:dyDescent="0.3">
      <c r="A9" s="197"/>
      <c r="B9" s="132"/>
      <c r="C9" s="141" t="s">
        <v>191</v>
      </c>
      <c r="D9" s="141" t="s">
        <v>21</v>
      </c>
      <c r="E9" s="51" t="s">
        <v>6</v>
      </c>
      <c r="F9" s="51" t="s">
        <v>69</v>
      </c>
      <c r="G9" s="59" t="s">
        <v>29</v>
      </c>
      <c r="H9" s="25">
        <v>3</v>
      </c>
      <c r="I9" s="25">
        <v>21</v>
      </c>
      <c r="J9" s="50">
        <v>1</v>
      </c>
      <c r="K9" s="50">
        <v>1</v>
      </c>
      <c r="L9" s="143">
        <f>(K9+K10)/2</f>
        <v>1</v>
      </c>
      <c r="M9" s="171"/>
      <c r="N9" s="1"/>
    </row>
    <row r="10" spans="1:14" ht="39.6" x14ac:dyDescent="0.3">
      <c r="A10" s="197"/>
      <c r="B10" s="132"/>
      <c r="C10" s="141"/>
      <c r="D10" s="141"/>
      <c r="E10" s="51" t="s">
        <v>8</v>
      </c>
      <c r="F10" s="51" t="s">
        <v>41</v>
      </c>
      <c r="G10" s="59" t="s">
        <v>29</v>
      </c>
      <c r="H10" s="25">
        <v>250</v>
      </c>
      <c r="I10" s="25">
        <v>250</v>
      </c>
      <c r="J10" s="50">
        <f t="shared" si="0"/>
        <v>1</v>
      </c>
      <c r="K10" s="50">
        <f t="shared" ref="K10:K15" si="1">J10</f>
        <v>1</v>
      </c>
      <c r="L10" s="143"/>
      <c r="M10" s="171"/>
      <c r="N10" s="1"/>
    </row>
    <row r="11" spans="1:14" ht="54.75" customHeight="1" x14ac:dyDescent="0.3">
      <c r="A11" s="197"/>
      <c r="B11" s="132"/>
      <c r="C11" s="142" t="s">
        <v>192</v>
      </c>
      <c r="D11" s="142" t="s">
        <v>21</v>
      </c>
      <c r="E11" s="99" t="s">
        <v>6</v>
      </c>
      <c r="F11" s="99" t="s">
        <v>70</v>
      </c>
      <c r="G11" s="70" t="s">
        <v>56</v>
      </c>
      <c r="H11" s="74">
        <v>30</v>
      </c>
      <c r="I11" s="74">
        <v>86</v>
      </c>
      <c r="J11" s="97">
        <v>1</v>
      </c>
      <c r="K11" s="97">
        <v>1</v>
      </c>
      <c r="L11" s="144">
        <f>(K11+K12)/2</f>
        <v>1</v>
      </c>
      <c r="M11" s="171"/>
      <c r="N11" s="1"/>
    </row>
    <row r="12" spans="1:14" ht="39.6" x14ac:dyDescent="0.3">
      <c r="A12" s="197"/>
      <c r="B12" s="132"/>
      <c r="C12" s="142"/>
      <c r="D12" s="142"/>
      <c r="E12" s="99" t="s">
        <v>8</v>
      </c>
      <c r="F12" s="99" t="s">
        <v>41</v>
      </c>
      <c r="G12" s="70" t="s">
        <v>29</v>
      </c>
      <c r="H12" s="74">
        <v>7</v>
      </c>
      <c r="I12" s="74">
        <v>7</v>
      </c>
      <c r="J12" s="97">
        <f t="shared" si="0"/>
        <v>1</v>
      </c>
      <c r="K12" s="97">
        <f t="shared" si="1"/>
        <v>1</v>
      </c>
      <c r="L12" s="144"/>
      <c r="M12" s="171"/>
      <c r="N12" s="1"/>
    </row>
    <row r="13" spans="1:14" ht="92.4" x14ac:dyDescent="0.3">
      <c r="A13" s="197"/>
      <c r="B13" s="132"/>
      <c r="C13" s="141" t="s">
        <v>193</v>
      </c>
      <c r="D13" s="141" t="s">
        <v>21</v>
      </c>
      <c r="E13" s="51" t="s">
        <v>6</v>
      </c>
      <c r="F13" s="51" t="s">
        <v>62</v>
      </c>
      <c r="G13" s="59" t="s">
        <v>56</v>
      </c>
      <c r="H13" s="25">
        <v>100</v>
      </c>
      <c r="I13" s="25">
        <v>100</v>
      </c>
      <c r="J13" s="50">
        <f t="shared" si="0"/>
        <v>1</v>
      </c>
      <c r="K13" s="50">
        <f t="shared" si="1"/>
        <v>1</v>
      </c>
      <c r="L13" s="143">
        <f>(K13+K14)/2</f>
        <v>1</v>
      </c>
      <c r="M13" s="171"/>
      <c r="N13" s="1"/>
    </row>
    <row r="14" spans="1:14" ht="39.6" x14ac:dyDescent="0.3">
      <c r="A14" s="197"/>
      <c r="B14" s="132"/>
      <c r="C14" s="141"/>
      <c r="D14" s="141"/>
      <c r="E14" s="51" t="s">
        <v>8</v>
      </c>
      <c r="F14" s="51" t="s">
        <v>43</v>
      </c>
      <c r="G14" s="59" t="s">
        <v>29</v>
      </c>
      <c r="H14" s="25">
        <v>59</v>
      </c>
      <c r="I14" s="25">
        <v>59</v>
      </c>
      <c r="J14" s="50">
        <f t="shared" si="0"/>
        <v>1</v>
      </c>
      <c r="K14" s="50">
        <f t="shared" si="1"/>
        <v>1</v>
      </c>
      <c r="L14" s="143"/>
      <c r="M14" s="171"/>
      <c r="N14" s="1"/>
    </row>
    <row r="15" spans="1:14" ht="66" x14ac:dyDescent="0.3">
      <c r="A15" s="197"/>
      <c r="B15" s="132"/>
      <c r="C15" s="142" t="s">
        <v>194</v>
      </c>
      <c r="D15" s="142" t="s">
        <v>21</v>
      </c>
      <c r="E15" s="99" t="s">
        <v>6</v>
      </c>
      <c r="F15" s="108" t="s">
        <v>53</v>
      </c>
      <c r="G15" s="70" t="s">
        <v>56</v>
      </c>
      <c r="H15" s="74">
        <v>0</v>
      </c>
      <c r="I15" s="74">
        <v>0</v>
      </c>
      <c r="J15" s="97"/>
      <c r="K15" s="97"/>
      <c r="L15" s="144">
        <v>1</v>
      </c>
      <c r="M15" s="171"/>
      <c r="N15" s="1"/>
    </row>
    <row r="16" spans="1:14" ht="39.6" x14ac:dyDescent="0.3">
      <c r="A16" s="197"/>
      <c r="B16" s="132"/>
      <c r="C16" s="142"/>
      <c r="D16" s="142"/>
      <c r="E16" s="99" t="s">
        <v>8</v>
      </c>
      <c r="F16" s="108" t="s">
        <v>41</v>
      </c>
      <c r="G16" s="70" t="s">
        <v>29</v>
      </c>
      <c r="H16" s="74">
        <v>8</v>
      </c>
      <c r="I16" s="74">
        <v>8</v>
      </c>
      <c r="J16" s="97">
        <f>I16/H16*100%</f>
        <v>1</v>
      </c>
      <c r="K16" s="97">
        <v>1</v>
      </c>
      <c r="L16" s="144"/>
      <c r="M16" s="171"/>
      <c r="N16" s="1"/>
    </row>
    <row r="17" spans="1:14" ht="66" x14ac:dyDescent="0.3">
      <c r="A17" s="197"/>
      <c r="B17" s="132"/>
      <c r="C17" s="141" t="s">
        <v>195</v>
      </c>
      <c r="D17" s="141" t="s">
        <v>21</v>
      </c>
      <c r="E17" s="51" t="s">
        <v>6</v>
      </c>
      <c r="F17" s="51" t="s">
        <v>69</v>
      </c>
      <c r="G17" s="59" t="s">
        <v>29</v>
      </c>
      <c r="H17" s="25">
        <v>0</v>
      </c>
      <c r="I17" s="25">
        <v>0</v>
      </c>
      <c r="J17" s="50"/>
      <c r="K17" s="50"/>
      <c r="L17" s="143">
        <v>1</v>
      </c>
      <c r="M17" s="171"/>
      <c r="N17" s="1"/>
    </row>
    <row r="18" spans="1:14" ht="39.6" x14ac:dyDescent="0.3">
      <c r="A18" s="197"/>
      <c r="B18" s="132"/>
      <c r="C18" s="141"/>
      <c r="D18" s="141"/>
      <c r="E18" s="51" t="s">
        <v>8</v>
      </c>
      <c r="F18" s="51" t="s">
        <v>41</v>
      </c>
      <c r="G18" s="59" t="s">
        <v>29</v>
      </c>
      <c r="H18" s="25">
        <v>24</v>
      </c>
      <c r="I18" s="25">
        <v>24</v>
      </c>
      <c r="J18" s="50">
        <f t="shared" si="0"/>
        <v>1</v>
      </c>
      <c r="K18" s="50">
        <f>J18</f>
        <v>1</v>
      </c>
      <c r="L18" s="143"/>
      <c r="M18" s="171"/>
      <c r="N18" s="1"/>
    </row>
    <row r="19" spans="1:14" ht="26.4" x14ac:dyDescent="0.3">
      <c r="A19" s="197"/>
      <c r="B19" s="132"/>
      <c r="C19" s="142" t="s">
        <v>100</v>
      </c>
      <c r="D19" s="142" t="s">
        <v>21</v>
      </c>
      <c r="E19" s="99" t="s">
        <v>6</v>
      </c>
      <c r="F19" s="99" t="s">
        <v>182</v>
      </c>
      <c r="G19" s="70" t="s">
        <v>29</v>
      </c>
      <c r="H19" s="74">
        <v>20</v>
      </c>
      <c r="I19" s="74">
        <v>20</v>
      </c>
      <c r="J19" s="97">
        <f>I19/H19*100%</f>
        <v>1</v>
      </c>
      <c r="K19" s="97">
        <v>1</v>
      </c>
      <c r="L19" s="144">
        <f>(K19+K20)/2</f>
        <v>1</v>
      </c>
      <c r="M19" s="171"/>
      <c r="N19" s="1"/>
    </row>
    <row r="20" spans="1:14" ht="26.4" x14ac:dyDescent="0.3">
      <c r="A20" s="197"/>
      <c r="B20" s="132"/>
      <c r="C20" s="142"/>
      <c r="D20" s="142"/>
      <c r="E20" s="99" t="s">
        <v>8</v>
      </c>
      <c r="F20" s="99" t="s">
        <v>16</v>
      </c>
      <c r="G20" s="70" t="s">
        <v>26</v>
      </c>
      <c r="H20" s="74">
        <v>5520</v>
      </c>
      <c r="I20" s="74">
        <v>5520</v>
      </c>
      <c r="J20" s="97">
        <f>I20/H20*100%</f>
        <v>1</v>
      </c>
      <c r="K20" s="97">
        <f>J20</f>
        <v>1</v>
      </c>
      <c r="L20" s="144"/>
      <c r="M20" s="171"/>
      <c r="N20" s="1"/>
    </row>
    <row r="21" spans="1:14" ht="26.4" x14ac:dyDescent="0.3">
      <c r="A21" s="197"/>
      <c r="B21" s="132"/>
      <c r="C21" s="141" t="s">
        <v>66</v>
      </c>
      <c r="D21" s="141" t="s">
        <v>171</v>
      </c>
      <c r="E21" s="55" t="s">
        <v>6</v>
      </c>
      <c r="F21" s="55" t="s">
        <v>38</v>
      </c>
      <c r="G21" s="56" t="s">
        <v>29</v>
      </c>
      <c r="H21" s="25">
        <v>0</v>
      </c>
      <c r="I21" s="25">
        <v>0</v>
      </c>
      <c r="J21" s="50">
        <v>1</v>
      </c>
      <c r="K21" s="53">
        <v>1</v>
      </c>
      <c r="L21" s="143">
        <f>(K21+K22)/2</f>
        <v>1</v>
      </c>
      <c r="M21" s="171"/>
      <c r="N21" s="1"/>
    </row>
    <row r="22" spans="1:14" ht="26.4" x14ac:dyDescent="0.3">
      <c r="A22" s="198"/>
      <c r="B22" s="133"/>
      <c r="C22" s="141"/>
      <c r="D22" s="141"/>
      <c r="E22" s="55" t="s">
        <v>8</v>
      </c>
      <c r="F22" s="55" t="s">
        <v>58</v>
      </c>
      <c r="G22" s="56" t="s">
        <v>37</v>
      </c>
      <c r="H22" s="25">
        <v>832</v>
      </c>
      <c r="I22" s="25">
        <v>832</v>
      </c>
      <c r="J22" s="50">
        <f t="shared" si="0"/>
        <v>1</v>
      </c>
      <c r="K22" s="50">
        <f>J22</f>
        <v>1</v>
      </c>
      <c r="L22" s="143"/>
      <c r="M22" s="171"/>
      <c r="N22" s="1"/>
    </row>
    <row r="24" spans="1:14" ht="12.75" x14ac:dyDescent="0.2">
      <c r="H24" s="34"/>
      <c r="I24" s="34"/>
    </row>
    <row r="25" spans="1:14" ht="12.75" x14ac:dyDescent="0.2">
      <c r="H25" s="34"/>
      <c r="I25" s="34"/>
    </row>
    <row r="26" spans="1:14" ht="12.75" x14ac:dyDescent="0.2">
      <c r="H26" s="34"/>
      <c r="I26" s="34"/>
    </row>
  </sheetData>
  <mergeCells count="30">
    <mergeCell ref="A7:A22"/>
    <mergeCell ref="B7:B22"/>
    <mergeCell ref="C15:C16"/>
    <mergeCell ref="D15:D16"/>
    <mergeCell ref="C21:C22"/>
    <mergeCell ref="D21:D22"/>
    <mergeCell ref="L19:L20"/>
    <mergeCell ref="C13:C14"/>
    <mergeCell ref="D13:D14"/>
    <mergeCell ref="L13:L14"/>
    <mergeCell ref="C17:C18"/>
    <mergeCell ref="D17:D18"/>
    <mergeCell ref="L17:L18"/>
    <mergeCell ref="L15:L16"/>
    <mergeCell ref="L9:L10"/>
    <mergeCell ref="C11:C12"/>
    <mergeCell ref="L11:L12"/>
    <mergeCell ref="B1:N1"/>
    <mergeCell ref="B2:N2"/>
    <mergeCell ref="B3:N3"/>
    <mergeCell ref="D11:D12"/>
    <mergeCell ref="M7:M22"/>
    <mergeCell ref="C7:C8"/>
    <mergeCell ref="D7:D8"/>
    <mergeCell ref="L7:L8"/>
    <mergeCell ref="C9:C10"/>
    <mergeCell ref="D9:D10"/>
    <mergeCell ref="L21:L22"/>
    <mergeCell ref="C19:C20"/>
    <mergeCell ref="D19:D20"/>
  </mergeCells>
  <pageMargins left="0.70866141732283472" right="0.70866141732283472" top="0.74803149606299213" bottom="0.28999999999999998" header="0.31496062992125984" footer="0.31496062992125984"/>
  <pageSetup paperSize="9" scale="56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8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34"/>
    </sheetView>
  </sheetViews>
  <sheetFormatPr defaultColWidth="9.109375" defaultRowHeight="13.8" x14ac:dyDescent="0.3"/>
  <cols>
    <col min="1" max="1" width="5.88671875" style="13" customWidth="1"/>
    <col min="2" max="2" width="15.6640625" style="13" customWidth="1"/>
    <col min="3" max="3" width="27.6640625" style="13" customWidth="1"/>
    <col min="4" max="4" width="10.33203125" style="13" customWidth="1"/>
    <col min="5" max="5" width="11" style="13" customWidth="1"/>
    <col min="6" max="6" width="38.109375" style="13" customWidth="1"/>
    <col min="7" max="7" width="12" style="13" customWidth="1"/>
    <col min="8" max="8" width="10.44140625" style="13" customWidth="1"/>
    <col min="9" max="9" width="11.6640625" style="13" bestFit="1" customWidth="1"/>
    <col min="10" max="10" width="18.44140625" style="13" customWidth="1"/>
    <col min="11" max="11" width="22.88671875" style="13" customWidth="1"/>
    <col min="12" max="12" width="10.33203125" style="13" bestFit="1" customWidth="1"/>
    <col min="13" max="13" width="14.109375" style="13" customWidth="1"/>
    <col min="14" max="14" width="23.5546875" style="13" customWidth="1"/>
    <col min="15" max="16384" width="9.109375" style="13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3.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71">
        <v>13</v>
      </c>
      <c r="B7" s="141" t="s">
        <v>143</v>
      </c>
      <c r="C7" s="200" t="s">
        <v>197</v>
      </c>
      <c r="D7" s="142" t="s">
        <v>21</v>
      </c>
      <c r="E7" s="68" t="s">
        <v>6</v>
      </c>
      <c r="F7" s="86" t="s">
        <v>53</v>
      </c>
      <c r="G7" s="70" t="s">
        <v>56</v>
      </c>
      <c r="H7" s="87">
        <v>36</v>
      </c>
      <c r="I7" s="87">
        <v>37.799999999999997</v>
      </c>
      <c r="J7" s="72">
        <v>1</v>
      </c>
      <c r="K7" s="88">
        <v>1</v>
      </c>
      <c r="L7" s="205">
        <f>(K7+K8)/2</f>
        <v>1</v>
      </c>
      <c r="M7" s="171" t="s">
        <v>154</v>
      </c>
      <c r="N7" s="12"/>
    </row>
    <row r="8" spans="1:14" ht="26.4" x14ac:dyDescent="0.3">
      <c r="A8" s="171"/>
      <c r="B8" s="141"/>
      <c r="C8" s="200"/>
      <c r="D8" s="142"/>
      <c r="E8" s="68" t="s">
        <v>8</v>
      </c>
      <c r="F8" s="86" t="s">
        <v>41</v>
      </c>
      <c r="G8" s="70" t="s">
        <v>29</v>
      </c>
      <c r="H8" s="87">
        <v>66</v>
      </c>
      <c r="I8" s="87">
        <v>66</v>
      </c>
      <c r="J8" s="72">
        <f t="shared" ref="J7:J34" si="0">I8/H8*100%</f>
        <v>1</v>
      </c>
      <c r="K8" s="88">
        <f>J8</f>
        <v>1</v>
      </c>
      <c r="L8" s="205"/>
      <c r="M8" s="171"/>
      <c r="N8" s="12"/>
    </row>
    <row r="9" spans="1:14" ht="66" x14ac:dyDescent="0.3">
      <c r="A9" s="171"/>
      <c r="B9" s="141"/>
      <c r="C9" s="131" t="s">
        <v>196</v>
      </c>
      <c r="D9" s="141" t="s">
        <v>21</v>
      </c>
      <c r="E9" s="51" t="s">
        <v>6</v>
      </c>
      <c r="F9" s="51" t="s">
        <v>69</v>
      </c>
      <c r="G9" s="59" t="s">
        <v>29</v>
      </c>
      <c r="H9" s="30">
        <v>1</v>
      </c>
      <c r="I9" s="30">
        <v>1</v>
      </c>
      <c r="J9" s="50">
        <f>I9/H9*100%</f>
        <v>1</v>
      </c>
      <c r="K9" s="65">
        <v>1</v>
      </c>
      <c r="L9" s="199">
        <f>(K9+K10)/2</f>
        <v>1</v>
      </c>
      <c r="M9" s="171"/>
      <c r="N9" s="12"/>
    </row>
    <row r="10" spans="1:14" ht="26.4" x14ac:dyDescent="0.3">
      <c r="A10" s="171"/>
      <c r="B10" s="141"/>
      <c r="C10" s="133"/>
      <c r="D10" s="141"/>
      <c r="E10" s="51" t="s">
        <v>8</v>
      </c>
      <c r="F10" s="51" t="s">
        <v>41</v>
      </c>
      <c r="G10" s="59" t="s">
        <v>29</v>
      </c>
      <c r="H10" s="30">
        <v>115</v>
      </c>
      <c r="I10" s="30">
        <v>115</v>
      </c>
      <c r="J10" s="50">
        <f>I10/H10*100%</f>
        <v>1</v>
      </c>
      <c r="K10" s="65">
        <f>J10</f>
        <v>1</v>
      </c>
      <c r="L10" s="199"/>
      <c r="M10" s="171"/>
      <c r="N10" s="12"/>
    </row>
    <row r="11" spans="1:14" ht="52.8" x14ac:dyDescent="0.3">
      <c r="A11" s="171"/>
      <c r="B11" s="141"/>
      <c r="C11" s="202" t="s">
        <v>198</v>
      </c>
      <c r="D11" s="200" t="s">
        <v>21</v>
      </c>
      <c r="E11" s="68" t="s">
        <v>6</v>
      </c>
      <c r="F11" s="68" t="s">
        <v>11</v>
      </c>
      <c r="G11" s="70" t="s">
        <v>7</v>
      </c>
      <c r="H11" s="74">
        <v>0</v>
      </c>
      <c r="I11" s="74">
        <v>0</v>
      </c>
      <c r="J11" s="72"/>
      <c r="K11" s="72"/>
      <c r="L11" s="144">
        <v>1</v>
      </c>
      <c r="M11" s="171"/>
      <c r="N11" s="12"/>
    </row>
    <row r="12" spans="1:14" ht="26.4" x14ac:dyDescent="0.3">
      <c r="A12" s="171"/>
      <c r="B12" s="141"/>
      <c r="C12" s="203"/>
      <c r="D12" s="200"/>
      <c r="E12" s="68" t="s">
        <v>8</v>
      </c>
      <c r="F12" s="68" t="s">
        <v>9</v>
      </c>
      <c r="G12" s="70" t="s">
        <v>10</v>
      </c>
      <c r="H12" s="74">
        <v>3</v>
      </c>
      <c r="I12" s="74">
        <v>3</v>
      </c>
      <c r="J12" s="72">
        <f t="shared" si="0"/>
        <v>1</v>
      </c>
      <c r="K12" s="72">
        <f>SUM(J12)</f>
        <v>1</v>
      </c>
      <c r="L12" s="204"/>
      <c r="M12" s="171"/>
      <c r="N12" s="12"/>
    </row>
    <row r="13" spans="1:14" ht="93" x14ac:dyDescent="0.3">
      <c r="A13" s="171"/>
      <c r="B13" s="141"/>
      <c r="C13" s="141" t="s">
        <v>199</v>
      </c>
      <c r="D13" s="201" t="s">
        <v>21</v>
      </c>
      <c r="E13" s="51" t="s">
        <v>6</v>
      </c>
      <c r="F13" s="8" t="s">
        <v>82</v>
      </c>
      <c r="G13" s="19" t="s">
        <v>22</v>
      </c>
      <c r="H13" s="25">
        <v>100</v>
      </c>
      <c r="I13" s="25">
        <v>100</v>
      </c>
      <c r="J13" s="50">
        <f t="shared" si="0"/>
        <v>1</v>
      </c>
      <c r="K13" s="50">
        <v>1</v>
      </c>
      <c r="L13" s="143">
        <f>(K13+K14)/2</f>
        <v>1</v>
      </c>
      <c r="M13" s="171"/>
      <c r="N13" s="12"/>
    </row>
    <row r="14" spans="1:14" ht="26.4" x14ac:dyDescent="0.3">
      <c r="A14" s="171"/>
      <c r="B14" s="141"/>
      <c r="C14" s="141"/>
      <c r="D14" s="201"/>
      <c r="E14" s="51" t="s">
        <v>8</v>
      </c>
      <c r="F14" s="51" t="s">
        <v>28</v>
      </c>
      <c r="G14" s="59" t="s">
        <v>29</v>
      </c>
      <c r="H14" s="25">
        <v>2</v>
      </c>
      <c r="I14" s="25">
        <v>2</v>
      </c>
      <c r="J14" s="50">
        <f t="shared" si="0"/>
        <v>1</v>
      </c>
      <c r="K14" s="50">
        <f>J14</f>
        <v>1</v>
      </c>
      <c r="L14" s="143"/>
      <c r="M14" s="171"/>
      <c r="N14" s="12"/>
    </row>
    <row r="15" spans="1:14" ht="52.8" x14ac:dyDescent="0.3">
      <c r="A15" s="171"/>
      <c r="B15" s="141"/>
      <c r="C15" s="200" t="s">
        <v>200</v>
      </c>
      <c r="D15" s="142" t="s">
        <v>21</v>
      </c>
      <c r="E15" s="68" t="s">
        <v>6</v>
      </c>
      <c r="F15" s="86" t="s">
        <v>53</v>
      </c>
      <c r="G15" s="70" t="s">
        <v>56</v>
      </c>
      <c r="H15" s="74">
        <v>22</v>
      </c>
      <c r="I15" s="74">
        <v>22.9</v>
      </c>
      <c r="J15" s="72">
        <v>1</v>
      </c>
      <c r="K15" s="72">
        <v>1</v>
      </c>
      <c r="L15" s="144">
        <f>(K15+K16)/2</f>
        <v>1</v>
      </c>
      <c r="M15" s="171"/>
      <c r="N15" s="12"/>
    </row>
    <row r="16" spans="1:14" ht="26.4" x14ac:dyDescent="0.3">
      <c r="A16" s="171"/>
      <c r="B16" s="141"/>
      <c r="C16" s="200"/>
      <c r="D16" s="142"/>
      <c r="E16" s="68" t="s">
        <v>8</v>
      </c>
      <c r="F16" s="86" t="s">
        <v>41</v>
      </c>
      <c r="G16" s="70" t="s">
        <v>29</v>
      </c>
      <c r="H16" s="74">
        <v>109</v>
      </c>
      <c r="I16" s="74">
        <v>109</v>
      </c>
      <c r="J16" s="72">
        <f>I16/H16*100%</f>
        <v>1</v>
      </c>
      <c r="K16" s="72">
        <f>J16</f>
        <v>1</v>
      </c>
      <c r="L16" s="144"/>
      <c r="M16" s="171"/>
      <c r="N16" s="12"/>
    </row>
    <row r="17" spans="1:14" ht="66" x14ac:dyDescent="0.3">
      <c r="A17" s="171"/>
      <c r="B17" s="141"/>
      <c r="C17" s="201" t="s">
        <v>170</v>
      </c>
      <c r="D17" s="201" t="s">
        <v>21</v>
      </c>
      <c r="E17" s="64" t="s">
        <v>6</v>
      </c>
      <c r="F17" s="64" t="s">
        <v>42</v>
      </c>
      <c r="G17" s="19" t="s">
        <v>22</v>
      </c>
      <c r="H17" s="30">
        <v>2</v>
      </c>
      <c r="I17" s="30">
        <v>2</v>
      </c>
      <c r="J17" s="50">
        <f>I17/H17*100%</f>
        <v>1</v>
      </c>
      <c r="K17" s="65">
        <v>1</v>
      </c>
      <c r="L17" s="199">
        <f>(K17+K18)/2</f>
        <v>1</v>
      </c>
      <c r="M17" s="171"/>
      <c r="N17" s="12"/>
    </row>
    <row r="18" spans="1:14" ht="26.4" x14ac:dyDescent="0.3">
      <c r="A18" s="171"/>
      <c r="B18" s="141"/>
      <c r="C18" s="201"/>
      <c r="D18" s="201"/>
      <c r="E18" s="64" t="s">
        <v>8</v>
      </c>
      <c r="F18" s="64" t="s">
        <v>74</v>
      </c>
      <c r="G18" s="19" t="s">
        <v>72</v>
      </c>
      <c r="H18" s="30">
        <v>144</v>
      </c>
      <c r="I18" s="30">
        <v>144</v>
      </c>
      <c r="J18" s="50">
        <f t="shared" si="0"/>
        <v>1</v>
      </c>
      <c r="K18" s="65">
        <f>J18</f>
        <v>1</v>
      </c>
      <c r="L18" s="199"/>
      <c r="M18" s="171"/>
      <c r="N18" s="12"/>
    </row>
    <row r="19" spans="1:14" ht="52.8" x14ac:dyDescent="0.3">
      <c r="A19" s="171"/>
      <c r="B19" s="141"/>
      <c r="C19" s="142" t="s">
        <v>201</v>
      </c>
      <c r="D19" s="200" t="s">
        <v>21</v>
      </c>
      <c r="E19" s="68" t="s">
        <v>6</v>
      </c>
      <c r="F19" s="68" t="s">
        <v>11</v>
      </c>
      <c r="G19" s="70" t="s">
        <v>7</v>
      </c>
      <c r="H19" s="74">
        <v>12</v>
      </c>
      <c r="I19" s="74">
        <v>25</v>
      </c>
      <c r="J19" s="72">
        <v>1</v>
      </c>
      <c r="K19" s="72">
        <v>1</v>
      </c>
      <c r="L19" s="144">
        <f>(K19+K20)/2</f>
        <v>1</v>
      </c>
      <c r="M19" s="171"/>
      <c r="N19" s="12"/>
    </row>
    <row r="20" spans="1:14" ht="26.4" x14ac:dyDescent="0.3">
      <c r="A20" s="171"/>
      <c r="B20" s="141"/>
      <c r="C20" s="142"/>
      <c r="D20" s="200"/>
      <c r="E20" s="68" t="s">
        <v>8</v>
      </c>
      <c r="F20" s="68" t="s">
        <v>9</v>
      </c>
      <c r="G20" s="70" t="s">
        <v>10</v>
      </c>
      <c r="H20" s="74">
        <v>8</v>
      </c>
      <c r="I20" s="74">
        <v>8</v>
      </c>
      <c r="J20" s="72">
        <f t="shared" si="0"/>
        <v>1</v>
      </c>
      <c r="K20" s="72">
        <f>SUM(J20)</f>
        <v>1</v>
      </c>
      <c r="L20" s="204"/>
      <c r="M20" s="171"/>
      <c r="N20" s="12"/>
    </row>
    <row r="21" spans="1:14" ht="93" x14ac:dyDescent="0.3">
      <c r="A21" s="171"/>
      <c r="B21" s="141"/>
      <c r="C21" s="141" t="s">
        <v>202</v>
      </c>
      <c r="D21" s="201" t="s">
        <v>21</v>
      </c>
      <c r="E21" s="51" t="s">
        <v>6</v>
      </c>
      <c r="F21" s="8" t="s">
        <v>82</v>
      </c>
      <c r="G21" s="19" t="s">
        <v>22</v>
      </c>
      <c r="H21" s="25">
        <v>100</v>
      </c>
      <c r="I21" s="25">
        <v>100</v>
      </c>
      <c r="J21" s="50">
        <f t="shared" si="0"/>
        <v>1</v>
      </c>
      <c r="K21" s="50">
        <v>1</v>
      </c>
      <c r="L21" s="143">
        <f>(K21+K22)/2</f>
        <v>1</v>
      </c>
      <c r="M21" s="171"/>
      <c r="N21" s="12"/>
    </row>
    <row r="22" spans="1:14" ht="26.4" x14ac:dyDescent="0.3">
      <c r="A22" s="171"/>
      <c r="B22" s="141"/>
      <c r="C22" s="141"/>
      <c r="D22" s="201"/>
      <c r="E22" s="51" t="s">
        <v>8</v>
      </c>
      <c r="F22" s="51" t="s">
        <v>28</v>
      </c>
      <c r="G22" s="59" t="s">
        <v>29</v>
      </c>
      <c r="H22" s="25">
        <v>1</v>
      </c>
      <c r="I22" s="25">
        <v>1</v>
      </c>
      <c r="J22" s="50">
        <f t="shared" si="0"/>
        <v>1</v>
      </c>
      <c r="K22" s="50">
        <f>J22</f>
        <v>1</v>
      </c>
      <c r="L22" s="143"/>
      <c r="M22" s="171"/>
      <c r="N22" s="12"/>
    </row>
    <row r="23" spans="1:14" ht="52.8" x14ac:dyDescent="0.3">
      <c r="A23" s="171"/>
      <c r="B23" s="141"/>
      <c r="C23" s="200" t="s">
        <v>204</v>
      </c>
      <c r="D23" s="142" t="s">
        <v>21</v>
      </c>
      <c r="E23" s="68" t="s">
        <v>6</v>
      </c>
      <c r="F23" s="86" t="s">
        <v>53</v>
      </c>
      <c r="G23" s="70" t="s">
        <v>56</v>
      </c>
      <c r="H23" s="74">
        <v>24</v>
      </c>
      <c r="I23" s="74">
        <v>25.8</v>
      </c>
      <c r="J23" s="72">
        <v>1</v>
      </c>
      <c r="K23" s="72">
        <v>1</v>
      </c>
      <c r="L23" s="144">
        <f>(K23+K24)/2</f>
        <v>1</v>
      </c>
      <c r="M23" s="171"/>
      <c r="N23" s="12"/>
    </row>
    <row r="24" spans="1:14" ht="26.4" x14ac:dyDescent="0.3">
      <c r="A24" s="171"/>
      <c r="B24" s="141"/>
      <c r="C24" s="200"/>
      <c r="D24" s="142"/>
      <c r="E24" s="68" t="s">
        <v>8</v>
      </c>
      <c r="F24" s="86" t="s">
        <v>41</v>
      </c>
      <c r="G24" s="70" t="s">
        <v>29</v>
      </c>
      <c r="H24" s="74">
        <v>62</v>
      </c>
      <c r="I24" s="74">
        <v>62</v>
      </c>
      <c r="J24" s="72">
        <f>I24/H24*100%</f>
        <v>1</v>
      </c>
      <c r="K24" s="72">
        <f>J24</f>
        <v>1</v>
      </c>
      <c r="L24" s="144"/>
      <c r="M24" s="171"/>
      <c r="N24" s="12"/>
    </row>
    <row r="25" spans="1:14" ht="66" x14ac:dyDescent="0.3">
      <c r="A25" s="171"/>
      <c r="B25" s="141"/>
      <c r="C25" s="201" t="s">
        <v>203</v>
      </c>
      <c r="D25" s="201" t="s">
        <v>21</v>
      </c>
      <c r="E25" s="64" t="s">
        <v>6</v>
      </c>
      <c r="F25" s="64" t="s">
        <v>42</v>
      </c>
      <c r="G25" s="19" t="s">
        <v>22</v>
      </c>
      <c r="H25" s="30">
        <v>11</v>
      </c>
      <c r="I25" s="30">
        <v>14.7</v>
      </c>
      <c r="J25" s="50">
        <v>1</v>
      </c>
      <c r="K25" s="65">
        <v>1</v>
      </c>
      <c r="L25" s="199">
        <f>(K25+K26)/2</f>
        <v>1</v>
      </c>
      <c r="M25" s="171"/>
      <c r="N25" s="12"/>
    </row>
    <row r="26" spans="1:14" ht="26.4" x14ac:dyDescent="0.3">
      <c r="A26" s="171"/>
      <c r="B26" s="141"/>
      <c r="C26" s="201"/>
      <c r="D26" s="201"/>
      <c r="E26" s="64" t="s">
        <v>8</v>
      </c>
      <c r="F26" s="64" t="s">
        <v>74</v>
      </c>
      <c r="G26" s="19" t="s">
        <v>72</v>
      </c>
      <c r="H26" s="30">
        <v>34</v>
      </c>
      <c r="I26" s="30">
        <v>34</v>
      </c>
      <c r="J26" s="50">
        <f t="shared" si="0"/>
        <v>1</v>
      </c>
      <c r="K26" s="65">
        <f>J26</f>
        <v>1</v>
      </c>
      <c r="L26" s="199"/>
      <c r="M26" s="171"/>
      <c r="N26" s="12"/>
    </row>
    <row r="27" spans="1:14" ht="52.8" x14ac:dyDescent="0.3">
      <c r="A27" s="171"/>
      <c r="B27" s="141"/>
      <c r="C27" s="142" t="s">
        <v>264</v>
      </c>
      <c r="D27" s="200" t="s">
        <v>21</v>
      </c>
      <c r="E27" s="68" t="s">
        <v>6</v>
      </c>
      <c r="F27" s="68" t="s">
        <v>11</v>
      </c>
      <c r="G27" s="70" t="s">
        <v>7</v>
      </c>
      <c r="H27" s="74">
        <v>0</v>
      </c>
      <c r="I27" s="74">
        <v>0</v>
      </c>
      <c r="J27" s="72"/>
      <c r="K27" s="72"/>
      <c r="L27" s="144">
        <v>1</v>
      </c>
      <c r="M27" s="171"/>
      <c r="N27" s="12"/>
    </row>
    <row r="28" spans="1:14" ht="30.75" customHeight="1" x14ac:dyDescent="0.3">
      <c r="A28" s="171"/>
      <c r="B28" s="141"/>
      <c r="C28" s="142"/>
      <c r="D28" s="200"/>
      <c r="E28" s="68" t="s">
        <v>8</v>
      </c>
      <c r="F28" s="68" t="s">
        <v>9</v>
      </c>
      <c r="G28" s="70" t="s">
        <v>10</v>
      </c>
      <c r="H28" s="74">
        <v>4</v>
      </c>
      <c r="I28" s="74">
        <v>4</v>
      </c>
      <c r="J28" s="72">
        <f t="shared" si="0"/>
        <v>1</v>
      </c>
      <c r="K28" s="72">
        <f>SUM(J28)</f>
        <v>1</v>
      </c>
      <c r="L28" s="204"/>
      <c r="M28" s="171"/>
      <c r="N28" s="12"/>
    </row>
    <row r="29" spans="1:14" ht="26.4" x14ac:dyDescent="0.3">
      <c r="A29" s="171"/>
      <c r="B29" s="141"/>
      <c r="C29" s="206" t="s">
        <v>66</v>
      </c>
      <c r="D29" s="207" t="s">
        <v>171</v>
      </c>
      <c r="E29" s="51" t="s">
        <v>6</v>
      </c>
      <c r="F29" s="51" t="s">
        <v>38</v>
      </c>
      <c r="G29" s="59" t="s">
        <v>39</v>
      </c>
      <c r="H29" s="25">
        <v>0</v>
      </c>
      <c r="I29" s="25">
        <v>0</v>
      </c>
      <c r="J29" s="50">
        <v>1</v>
      </c>
      <c r="K29" s="50">
        <f>J29</f>
        <v>1</v>
      </c>
      <c r="L29" s="143">
        <f>(K29+K30)/2</f>
        <v>1</v>
      </c>
      <c r="M29" s="171"/>
      <c r="N29" s="12"/>
    </row>
    <row r="30" spans="1:14" ht="26.4" x14ac:dyDescent="0.3">
      <c r="A30" s="171"/>
      <c r="B30" s="141"/>
      <c r="C30" s="206"/>
      <c r="D30" s="207"/>
      <c r="E30" s="51" t="s">
        <v>8</v>
      </c>
      <c r="F30" s="51" t="s">
        <v>47</v>
      </c>
      <c r="G30" s="59" t="s">
        <v>37</v>
      </c>
      <c r="H30" s="25">
        <v>930</v>
      </c>
      <c r="I30" s="25">
        <v>930</v>
      </c>
      <c r="J30" s="50">
        <f t="shared" si="0"/>
        <v>1</v>
      </c>
      <c r="K30" s="50">
        <f>J30</f>
        <v>1</v>
      </c>
      <c r="L30" s="143"/>
      <c r="M30" s="171"/>
      <c r="N30" s="12"/>
    </row>
    <row r="31" spans="1:14" ht="26.4" x14ac:dyDescent="0.3">
      <c r="A31" s="171"/>
      <c r="B31" s="141"/>
      <c r="C31" s="142" t="s">
        <v>46</v>
      </c>
      <c r="D31" s="158" t="s">
        <v>171</v>
      </c>
      <c r="E31" s="77" t="s">
        <v>6</v>
      </c>
      <c r="F31" s="77" t="s">
        <v>38</v>
      </c>
      <c r="G31" s="78" t="s">
        <v>39</v>
      </c>
      <c r="H31" s="74">
        <v>0</v>
      </c>
      <c r="I31" s="74">
        <v>0</v>
      </c>
      <c r="J31" s="72">
        <v>1</v>
      </c>
      <c r="K31" s="144">
        <v>1</v>
      </c>
      <c r="L31" s="144">
        <f>(K31+K34)/2</f>
        <v>1</v>
      </c>
      <c r="M31" s="171"/>
      <c r="N31" s="12"/>
    </row>
    <row r="32" spans="1:14" ht="171.6" x14ac:dyDescent="0.3">
      <c r="A32" s="171"/>
      <c r="B32" s="141"/>
      <c r="C32" s="142"/>
      <c r="D32" s="158"/>
      <c r="E32" s="77" t="s">
        <v>6</v>
      </c>
      <c r="F32" s="77" t="s">
        <v>186</v>
      </c>
      <c r="G32" s="81" t="s">
        <v>22</v>
      </c>
      <c r="H32" s="74">
        <v>0</v>
      </c>
      <c r="I32" s="74">
        <v>0</v>
      </c>
      <c r="J32" s="72"/>
      <c r="K32" s="144"/>
      <c r="L32" s="144"/>
      <c r="M32" s="171"/>
      <c r="N32" s="12"/>
    </row>
    <row r="33" spans="1:14" ht="52.8" x14ac:dyDescent="0.3">
      <c r="A33" s="171"/>
      <c r="B33" s="141"/>
      <c r="C33" s="142"/>
      <c r="D33" s="158"/>
      <c r="E33" s="77" t="s">
        <v>6</v>
      </c>
      <c r="F33" s="77" t="s">
        <v>187</v>
      </c>
      <c r="G33" s="81" t="s">
        <v>22</v>
      </c>
      <c r="H33" s="74">
        <v>95</v>
      </c>
      <c r="I33" s="74">
        <v>100</v>
      </c>
      <c r="J33" s="72">
        <v>1</v>
      </c>
      <c r="K33" s="144"/>
      <c r="L33" s="144"/>
      <c r="M33" s="171"/>
      <c r="N33" s="12"/>
    </row>
    <row r="34" spans="1:14" ht="26.4" x14ac:dyDescent="0.3">
      <c r="A34" s="171"/>
      <c r="B34" s="141"/>
      <c r="C34" s="142"/>
      <c r="D34" s="158"/>
      <c r="E34" s="77" t="s">
        <v>8</v>
      </c>
      <c r="F34" s="77" t="s">
        <v>188</v>
      </c>
      <c r="G34" s="78" t="s">
        <v>37</v>
      </c>
      <c r="H34" s="74">
        <v>10</v>
      </c>
      <c r="I34" s="74">
        <v>10</v>
      </c>
      <c r="J34" s="72">
        <f t="shared" si="0"/>
        <v>1</v>
      </c>
      <c r="K34" s="72">
        <f>J34</f>
        <v>1</v>
      </c>
      <c r="L34" s="144"/>
      <c r="M34" s="171"/>
      <c r="N34" s="12"/>
    </row>
    <row r="36" spans="1:14" ht="12.75" x14ac:dyDescent="0.2">
      <c r="H36" s="35"/>
      <c r="I36" s="35"/>
    </row>
    <row r="37" spans="1:14" ht="12.75" x14ac:dyDescent="0.2">
      <c r="H37" s="35"/>
      <c r="I37" s="35"/>
    </row>
    <row r="38" spans="1:14" ht="12.75" x14ac:dyDescent="0.2">
      <c r="H38" s="35"/>
      <c r="I38" s="35"/>
    </row>
  </sheetData>
  <mergeCells count="46">
    <mergeCell ref="C27:C28"/>
    <mergeCell ref="D27:D28"/>
    <mergeCell ref="L27:L28"/>
    <mergeCell ref="C31:C34"/>
    <mergeCell ref="D31:D34"/>
    <mergeCell ref="K31:K33"/>
    <mergeCell ref="L31:L34"/>
    <mergeCell ref="C29:C30"/>
    <mergeCell ref="D29:D30"/>
    <mergeCell ref="L29:L30"/>
    <mergeCell ref="D25:D26"/>
    <mergeCell ref="C25:C26"/>
    <mergeCell ref="L25:L26"/>
    <mergeCell ref="C19:C20"/>
    <mergeCell ref="D19:D20"/>
    <mergeCell ref="L19:L20"/>
    <mergeCell ref="C21:C22"/>
    <mergeCell ref="D21:D22"/>
    <mergeCell ref="L21:L22"/>
    <mergeCell ref="D23:D24"/>
    <mergeCell ref="C23:C24"/>
    <mergeCell ref="L23:L24"/>
    <mergeCell ref="B1:N1"/>
    <mergeCell ref="B2:N2"/>
    <mergeCell ref="B3:N3"/>
    <mergeCell ref="A7:A34"/>
    <mergeCell ref="B7:B34"/>
    <mergeCell ref="C7:C8"/>
    <mergeCell ref="D7:D8"/>
    <mergeCell ref="C17:C18"/>
    <mergeCell ref="M7:M34"/>
    <mergeCell ref="C11:C12"/>
    <mergeCell ref="D11:D12"/>
    <mergeCell ref="L11:L12"/>
    <mergeCell ref="L7:L8"/>
    <mergeCell ref="D17:D18"/>
    <mergeCell ref="L17:L18"/>
    <mergeCell ref="C13:C14"/>
    <mergeCell ref="C9:C10"/>
    <mergeCell ref="D9:D10"/>
    <mergeCell ref="L9:L10"/>
    <mergeCell ref="C15:C16"/>
    <mergeCell ref="D15:D16"/>
    <mergeCell ref="L15:L16"/>
    <mergeCell ref="D13:D14"/>
    <mergeCell ref="L13:L14"/>
  </mergeCell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2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0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3.109375" style="7" customWidth="1"/>
    <col min="7" max="7" width="12" style="7" customWidth="1"/>
    <col min="8" max="8" width="12.109375" style="7" customWidth="1"/>
    <col min="9" max="9" width="11.6640625" style="7" bestFit="1" customWidth="1"/>
    <col min="10" max="10" width="18.6640625" style="7" customWidth="1"/>
    <col min="11" max="11" width="18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17.7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91">
        <v>14</v>
      </c>
      <c r="B7" s="156" t="s">
        <v>148</v>
      </c>
      <c r="C7" s="158" t="s">
        <v>205</v>
      </c>
      <c r="D7" s="158" t="s">
        <v>21</v>
      </c>
      <c r="E7" s="77" t="s">
        <v>6</v>
      </c>
      <c r="F7" s="77" t="s">
        <v>53</v>
      </c>
      <c r="G7" s="82" t="s">
        <v>22</v>
      </c>
      <c r="H7" s="75">
        <v>6.9</v>
      </c>
      <c r="I7" s="75">
        <v>9</v>
      </c>
      <c r="J7" s="72">
        <v>1</v>
      </c>
      <c r="K7" s="79">
        <v>1</v>
      </c>
      <c r="L7" s="163">
        <f>(K7+K8)/2</f>
        <v>0.99193548387096775</v>
      </c>
      <c r="M7" s="194" t="s">
        <v>155</v>
      </c>
      <c r="N7" s="1"/>
    </row>
    <row r="8" spans="1:14" ht="26.4" x14ac:dyDescent="0.3">
      <c r="A8" s="208"/>
      <c r="B8" s="156"/>
      <c r="C8" s="158"/>
      <c r="D8" s="158"/>
      <c r="E8" s="77" t="s">
        <v>8</v>
      </c>
      <c r="F8" s="77" t="s">
        <v>41</v>
      </c>
      <c r="G8" s="78" t="s">
        <v>29</v>
      </c>
      <c r="H8" s="75">
        <v>744</v>
      </c>
      <c r="I8" s="75">
        <v>732</v>
      </c>
      <c r="J8" s="72">
        <f t="shared" ref="J8:J20" si="0">I8/H8*100%</f>
        <v>0.9838709677419355</v>
      </c>
      <c r="K8" s="79">
        <f t="shared" ref="K8:K13" si="1">J8</f>
        <v>0.9838709677419355</v>
      </c>
      <c r="L8" s="163"/>
      <c r="M8" s="194"/>
      <c r="N8" s="4"/>
    </row>
    <row r="9" spans="1:14" ht="52.8" x14ac:dyDescent="0.3">
      <c r="A9" s="208"/>
      <c r="B9" s="156"/>
      <c r="C9" s="156" t="s">
        <v>206</v>
      </c>
      <c r="D9" s="156" t="s">
        <v>21</v>
      </c>
      <c r="E9" s="55" t="s">
        <v>6</v>
      </c>
      <c r="F9" s="55" t="s">
        <v>42</v>
      </c>
      <c r="G9" s="19" t="s">
        <v>22</v>
      </c>
      <c r="H9" s="21">
        <v>0</v>
      </c>
      <c r="I9" s="21">
        <v>0</v>
      </c>
      <c r="J9" s="50"/>
      <c r="K9" s="53"/>
      <c r="L9" s="169">
        <f>K10</f>
        <v>0.96103896103896103</v>
      </c>
      <c r="M9" s="194"/>
      <c r="N9" s="4"/>
    </row>
    <row r="10" spans="1:14" ht="26.4" x14ac:dyDescent="0.3">
      <c r="A10" s="208"/>
      <c r="B10" s="156"/>
      <c r="C10" s="156"/>
      <c r="D10" s="156"/>
      <c r="E10" s="55" t="s">
        <v>8</v>
      </c>
      <c r="F10" s="55" t="s">
        <v>41</v>
      </c>
      <c r="G10" s="56" t="s">
        <v>29</v>
      </c>
      <c r="H10" s="21">
        <v>308</v>
      </c>
      <c r="I10" s="21">
        <v>296</v>
      </c>
      <c r="J10" s="50">
        <f t="shared" si="0"/>
        <v>0.96103896103896103</v>
      </c>
      <c r="K10" s="53">
        <f t="shared" si="1"/>
        <v>0.96103896103896103</v>
      </c>
      <c r="L10" s="169"/>
      <c r="M10" s="194"/>
      <c r="N10" s="4"/>
    </row>
    <row r="11" spans="1:14" ht="52.8" x14ac:dyDescent="0.3">
      <c r="A11" s="208"/>
      <c r="B11" s="156"/>
      <c r="C11" s="142" t="s">
        <v>259</v>
      </c>
      <c r="D11" s="158" t="s">
        <v>21</v>
      </c>
      <c r="E11" s="77" t="s">
        <v>6</v>
      </c>
      <c r="F11" s="77" t="s">
        <v>71</v>
      </c>
      <c r="G11" s="82" t="s">
        <v>22</v>
      </c>
      <c r="H11" s="75">
        <v>0</v>
      </c>
      <c r="I11" s="75">
        <v>0</v>
      </c>
      <c r="J11" s="72"/>
      <c r="K11" s="79"/>
      <c r="L11" s="163">
        <v>1</v>
      </c>
      <c r="M11" s="194"/>
      <c r="N11" s="4"/>
    </row>
    <row r="12" spans="1:14" ht="26.4" x14ac:dyDescent="0.3">
      <c r="A12" s="208"/>
      <c r="B12" s="156"/>
      <c r="C12" s="142"/>
      <c r="D12" s="158"/>
      <c r="E12" s="77" t="s">
        <v>8</v>
      </c>
      <c r="F12" s="77" t="s">
        <v>28</v>
      </c>
      <c r="G12" s="78" t="s">
        <v>29</v>
      </c>
      <c r="H12" s="75">
        <v>6</v>
      </c>
      <c r="I12" s="75">
        <v>6</v>
      </c>
      <c r="J12" s="72">
        <f>I12/H12*100%</f>
        <v>1</v>
      </c>
      <c r="K12" s="79">
        <f t="shared" si="1"/>
        <v>1</v>
      </c>
      <c r="L12" s="163"/>
      <c r="M12" s="194"/>
      <c r="N12" s="4"/>
    </row>
    <row r="13" spans="1:14" ht="52.8" x14ac:dyDescent="0.3">
      <c r="A13" s="208"/>
      <c r="B13" s="156"/>
      <c r="C13" s="156" t="s">
        <v>126</v>
      </c>
      <c r="D13" s="156" t="s">
        <v>21</v>
      </c>
      <c r="E13" s="55" t="s">
        <v>6</v>
      </c>
      <c r="F13" s="55" t="s">
        <v>53</v>
      </c>
      <c r="G13" s="19" t="s">
        <v>22</v>
      </c>
      <c r="H13" s="21">
        <v>0</v>
      </c>
      <c r="I13" s="21">
        <v>0</v>
      </c>
      <c r="J13" s="50"/>
      <c r="K13" s="53"/>
      <c r="L13" s="169">
        <v>1</v>
      </c>
      <c r="M13" s="194"/>
      <c r="N13" s="4"/>
    </row>
    <row r="14" spans="1:14" ht="26.4" x14ac:dyDescent="0.3">
      <c r="A14" s="208"/>
      <c r="B14" s="156"/>
      <c r="C14" s="156"/>
      <c r="D14" s="156"/>
      <c r="E14" s="55" t="s">
        <v>8</v>
      </c>
      <c r="F14" s="55" t="s">
        <v>41</v>
      </c>
      <c r="G14" s="56" t="s">
        <v>29</v>
      </c>
      <c r="H14" s="21">
        <v>18</v>
      </c>
      <c r="I14" s="21">
        <v>18</v>
      </c>
      <c r="J14" s="50">
        <f t="shared" si="0"/>
        <v>1</v>
      </c>
      <c r="K14" s="53">
        <v>1</v>
      </c>
      <c r="L14" s="169"/>
      <c r="M14" s="194"/>
      <c r="N14" s="4"/>
    </row>
    <row r="15" spans="1:14" ht="26.4" x14ac:dyDescent="0.3">
      <c r="A15" s="208"/>
      <c r="B15" s="156"/>
      <c r="C15" s="158" t="s">
        <v>66</v>
      </c>
      <c r="D15" s="158" t="s">
        <v>171</v>
      </c>
      <c r="E15" s="77" t="s">
        <v>6</v>
      </c>
      <c r="F15" s="77" t="s">
        <v>38</v>
      </c>
      <c r="G15" s="81" t="s">
        <v>24</v>
      </c>
      <c r="H15" s="75">
        <v>0</v>
      </c>
      <c r="I15" s="75">
        <v>0</v>
      </c>
      <c r="J15" s="72">
        <v>1</v>
      </c>
      <c r="K15" s="72">
        <f>J15</f>
        <v>1</v>
      </c>
      <c r="L15" s="163">
        <f>(K15+K16)/2</f>
        <v>1</v>
      </c>
      <c r="M15" s="194"/>
      <c r="N15" s="4"/>
    </row>
    <row r="16" spans="1:14" ht="26.4" x14ac:dyDescent="0.3">
      <c r="A16" s="208"/>
      <c r="B16" s="156"/>
      <c r="C16" s="158"/>
      <c r="D16" s="158"/>
      <c r="E16" s="77" t="s">
        <v>8</v>
      </c>
      <c r="F16" s="77" t="s">
        <v>58</v>
      </c>
      <c r="G16" s="78" t="s">
        <v>37</v>
      </c>
      <c r="H16" s="75">
        <v>538</v>
      </c>
      <c r="I16" s="75">
        <v>538</v>
      </c>
      <c r="J16" s="72">
        <f t="shared" si="0"/>
        <v>1</v>
      </c>
      <c r="K16" s="72">
        <f>J16</f>
        <v>1</v>
      </c>
      <c r="L16" s="163"/>
      <c r="M16" s="194"/>
      <c r="N16" s="4"/>
    </row>
    <row r="17" spans="1:14" ht="26.4" x14ac:dyDescent="0.3">
      <c r="A17" s="208"/>
      <c r="B17" s="156"/>
      <c r="C17" s="134" t="s">
        <v>46</v>
      </c>
      <c r="D17" s="156" t="s">
        <v>171</v>
      </c>
      <c r="E17" s="55" t="s">
        <v>6</v>
      </c>
      <c r="F17" s="55" t="s">
        <v>38</v>
      </c>
      <c r="G17" s="56" t="s">
        <v>39</v>
      </c>
      <c r="H17" s="21">
        <v>0</v>
      </c>
      <c r="I17" s="21">
        <v>0</v>
      </c>
      <c r="J17" s="50">
        <v>1</v>
      </c>
      <c r="K17" s="169">
        <v>1</v>
      </c>
      <c r="L17" s="169">
        <v>1</v>
      </c>
      <c r="M17" s="194"/>
      <c r="N17" s="4"/>
    </row>
    <row r="18" spans="1:14" ht="158.4" x14ac:dyDescent="0.3">
      <c r="A18" s="208"/>
      <c r="B18" s="156"/>
      <c r="C18" s="210"/>
      <c r="D18" s="156"/>
      <c r="E18" s="55" t="s">
        <v>6</v>
      </c>
      <c r="F18" s="55" t="s">
        <v>186</v>
      </c>
      <c r="G18" s="52" t="s">
        <v>22</v>
      </c>
      <c r="H18" s="21">
        <v>0</v>
      </c>
      <c r="I18" s="25">
        <v>0</v>
      </c>
      <c r="J18" s="50"/>
      <c r="K18" s="169"/>
      <c r="L18" s="174"/>
      <c r="M18" s="194"/>
      <c r="N18" s="4"/>
    </row>
    <row r="19" spans="1:14" ht="52.8" x14ac:dyDescent="0.3">
      <c r="A19" s="208"/>
      <c r="B19" s="156"/>
      <c r="C19" s="210"/>
      <c r="D19" s="156"/>
      <c r="E19" s="55" t="s">
        <v>6</v>
      </c>
      <c r="F19" s="55" t="s">
        <v>187</v>
      </c>
      <c r="G19" s="52" t="s">
        <v>22</v>
      </c>
      <c r="H19" s="21">
        <v>95</v>
      </c>
      <c r="I19" s="21">
        <v>100</v>
      </c>
      <c r="J19" s="50">
        <v>1</v>
      </c>
      <c r="K19" s="169"/>
      <c r="L19" s="174"/>
      <c r="M19" s="194"/>
      <c r="N19" s="4"/>
    </row>
    <row r="20" spans="1:14" ht="26.4" x14ac:dyDescent="0.3">
      <c r="A20" s="209"/>
      <c r="B20" s="156"/>
      <c r="C20" s="211"/>
      <c r="D20" s="156"/>
      <c r="E20" s="55" t="s">
        <v>8</v>
      </c>
      <c r="F20" s="55" t="s">
        <v>188</v>
      </c>
      <c r="G20" s="56" t="s">
        <v>37</v>
      </c>
      <c r="H20" s="21">
        <v>5</v>
      </c>
      <c r="I20" s="21">
        <v>5</v>
      </c>
      <c r="J20" s="50">
        <f t="shared" si="0"/>
        <v>1</v>
      </c>
      <c r="K20" s="53">
        <v>1</v>
      </c>
      <c r="L20" s="174"/>
      <c r="M20" s="194"/>
      <c r="N20" s="4"/>
    </row>
    <row r="22" spans="1:14" ht="12.75" x14ac:dyDescent="0.2">
      <c r="H22" s="34"/>
      <c r="I22" s="34"/>
    </row>
  </sheetData>
  <mergeCells count="25">
    <mergeCell ref="D11:D12"/>
    <mergeCell ref="L11:L12"/>
    <mergeCell ref="K17:K19"/>
    <mergeCell ref="L17:L20"/>
    <mergeCell ref="C15:C16"/>
    <mergeCell ref="D15:D16"/>
    <mergeCell ref="L15:L16"/>
    <mergeCell ref="C17:C20"/>
    <mergeCell ref="D17:D20"/>
    <mergeCell ref="B1:N1"/>
    <mergeCell ref="B2:N2"/>
    <mergeCell ref="B3:N3"/>
    <mergeCell ref="A7:A20"/>
    <mergeCell ref="B7:B20"/>
    <mergeCell ref="C7:C8"/>
    <mergeCell ref="D7:D8"/>
    <mergeCell ref="M7:M20"/>
    <mergeCell ref="C9:C10"/>
    <mergeCell ref="D9:D10"/>
    <mergeCell ref="L7:L8"/>
    <mergeCell ref="L9:L10"/>
    <mergeCell ref="C13:C14"/>
    <mergeCell ref="D13:D14"/>
    <mergeCell ref="L13:L14"/>
    <mergeCell ref="C11:C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8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8.8867187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20.88671875" style="7" customWidth="1"/>
    <col min="11" max="11" width="22.554687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97.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39.6" x14ac:dyDescent="0.3">
      <c r="A7" s="145">
        <v>15</v>
      </c>
      <c r="B7" s="156" t="s">
        <v>145</v>
      </c>
      <c r="C7" s="158" t="s">
        <v>257</v>
      </c>
      <c r="D7" s="158" t="s">
        <v>21</v>
      </c>
      <c r="E7" s="77" t="s">
        <v>6</v>
      </c>
      <c r="F7" s="77" t="s">
        <v>53</v>
      </c>
      <c r="G7" s="78" t="s">
        <v>56</v>
      </c>
      <c r="H7" s="75">
        <v>14</v>
      </c>
      <c r="I7" s="75">
        <v>14.4</v>
      </c>
      <c r="J7" s="79">
        <v>1</v>
      </c>
      <c r="K7" s="79">
        <v>1</v>
      </c>
      <c r="L7" s="163">
        <f>(K7+K8)/2</f>
        <v>1</v>
      </c>
      <c r="M7" s="216" t="s">
        <v>156</v>
      </c>
      <c r="N7" s="1"/>
    </row>
    <row r="8" spans="1:14" ht="26.4" x14ac:dyDescent="0.3">
      <c r="A8" s="146"/>
      <c r="B8" s="156"/>
      <c r="C8" s="212"/>
      <c r="D8" s="212"/>
      <c r="E8" s="77" t="s">
        <v>8</v>
      </c>
      <c r="F8" s="77" t="s">
        <v>32</v>
      </c>
      <c r="G8" s="78" t="s">
        <v>29</v>
      </c>
      <c r="H8" s="75">
        <v>188</v>
      </c>
      <c r="I8" s="75">
        <v>188</v>
      </c>
      <c r="J8" s="79">
        <f>I8/H8*100%</f>
        <v>1</v>
      </c>
      <c r="K8" s="79">
        <f>J8</f>
        <v>1</v>
      </c>
      <c r="L8" s="163"/>
      <c r="M8" s="216"/>
      <c r="N8" s="1"/>
    </row>
    <row r="9" spans="1:14" ht="52.8" x14ac:dyDescent="0.3">
      <c r="A9" s="146"/>
      <c r="B9" s="156"/>
      <c r="C9" s="156" t="s">
        <v>258</v>
      </c>
      <c r="D9" s="156" t="s">
        <v>21</v>
      </c>
      <c r="E9" s="55" t="s">
        <v>6</v>
      </c>
      <c r="F9" s="55" t="s">
        <v>69</v>
      </c>
      <c r="G9" s="56" t="s">
        <v>56</v>
      </c>
      <c r="H9" s="21">
        <v>0</v>
      </c>
      <c r="I9" s="21">
        <v>0</v>
      </c>
      <c r="J9" s="53"/>
      <c r="K9" s="53"/>
      <c r="L9" s="169">
        <v>1</v>
      </c>
      <c r="M9" s="216"/>
      <c r="N9" s="1"/>
    </row>
    <row r="10" spans="1:14" ht="26.4" x14ac:dyDescent="0.3">
      <c r="A10" s="146"/>
      <c r="B10" s="156"/>
      <c r="C10" s="156"/>
      <c r="D10" s="213"/>
      <c r="E10" s="55" t="s">
        <v>8</v>
      </c>
      <c r="F10" s="55" t="s">
        <v>41</v>
      </c>
      <c r="G10" s="56" t="s">
        <v>29</v>
      </c>
      <c r="H10" s="21">
        <v>207</v>
      </c>
      <c r="I10" s="21">
        <v>207</v>
      </c>
      <c r="J10" s="53">
        <f>I10/H10*100%</f>
        <v>1</v>
      </c>
      <c r="K10" s="53">
        <f>J10</f>
        <v>1</v>
      </c>
      <c r="L10" s="169"/>
      <c r="M10" s="216"/>
      <c r="N10" s="1"/>
    </row>
    <row r="11" spans="1:14" ht="39.6" x14ac:dyDescent="0.3">
      <c r="A11" s="146"/>
      <c r="B11" s="156"/>
      <c r="C11" s="158" t="s">
        <v>260</v>
      </c>
      <c r="D11" s="158" t="s">
        <v>21</v>
      </c>
      <c r="E11" s="77" t="s">
        <v>6</v>
      </c>
      <c r="F11" s="77" t="s">
        <v>71</v>
      </c>
      <c r="G11" s="82" t="s">
        <v>22</v>
      </c>
      <c r="H11" s="75">
        <v>0</v>
      </c>
      <c r="I11" s="75">
        <v>0</v>
      </c>
      <c r="J11" s="79"/>
      <c r="K11" s="79"/>
      <c r="L11" s="163">
        <v>1</v>
      </c>
      <c r="M11" s="216"/>
      <c r="N11" s="1"/>
    </row>
    <row r="12" spans="1:14" ht="26.4" x14ac:dyDescent="0.3">
      <c r="A12" s="146"/>
      <c r="B12" s="156"/>
      <c r="C12" s="158"/>
      <c r="D12" s="158"/>
      <c r="E12" s="77" t="s">
        <v>8</v>
      </c>
      <c r="F12" s="77" t="s">
        <v>28</v>
      </c>
      <c r="G12" s="78" t="s">
        <v>29</v>
      </c>
      <c r="H12" s="75">
        <v>8</v>
      </c>
      <c r="I12" s="75">
        <v>8</v>
      </c>
      <c r="J12" s="79">
        <f>I12/H12*100%</f>
        <v>1</v>
      </c>
      <c r="K12" s="79">
        <f>J12</f>
        <v>1</v>
      </c>
      <c r="L12" s="163"/>
      <c r="M12" s="216"/>
      <c r="N12" s="1"/>
    </row>
    <row r="13" spans="1:14" ht="39.6" x14ac:dyDescent="0.3">
      <c r="A13" s="146"/>
      <c r="B13" s="156"/>
      <c r="C13" s="156" t="s">
        <v>261</v>
      </c>
      <c r="D13" s="156" t="s">
        <v>21</v>
      </c>
      <c r="E13" s="55" t="s">
        <v>6</v>
      </c>
      <c r="F13" s="55" t="s">
        <v>53</v>
      </c>
      <c r="G13" s="56" t="s">
        <v>56</v>
      </c>
      <c r="H13" s="21">
        <v>50</v>
      </c>
      <c r="I13" s="21">
        <v>50</v>
      </c>
      <c r="J13" s="53">
        <f>I13/H13*100%</f>
        <v>1</v>
      </c>
      <c r="K13" s="53">
        <v>1</v>
      </c>
      <c r="L13" s="169">
        <f>(K13+K14)/2</f>
        <v>1</v>
      </c>
      <c r="M13" s="216"/>
      <c r="N13" s="1"/>
    </row>
    <row r="14" spans="1:14" ht="26.4" x14ac:dyDescent="0.3">
      <c r="A14" s="146"/>
      <c r="B14" s="156"/>
      <c r="C14" s="156"/>
      <c r="D14" s="213"/>
      <c r="E14" s="55" t="s">
        <v>8</v>
      </c>
      <c r="F14" s="55" t="s">
        <v>32</v>
      </c>
      <c r="G14" s="56" t="s">
        <v>29</v>
      </c>
      <c r="H14" s="21">
        <v>40</v>
      </c>
      <c r="I14" s="21">
        <v>40</v>
      </c>
      <c r="J14" s="53">
        <f>I14/H14*100%</f>
        <v>1</v>
      </c>
      <c r="K14" s="53">
        <f>J14</f>
        <v>1</v>
      </c>
      <c r="L14" s="169"/>
      <c r="M14" s="216"/>
      <c r="N14" s="1"/>
    </row>
    <row r="15" spans="1:14" ht="52.8" x14ac:dyDescent="0.3">
      <c r="A15" s="146"/>
      <c r="B15" s="156"/>
      <c r="C15" s="158" t="s">
        <v>262</v>
      </c>
      <c r="D15" s="158" t="s">
        <v>21</v>
      </c>
      <c r="E15" s="77" t="s">
        <v>6</v>
      </c>
      <c r="F15" s="77" t="s">
        <v>69</v>
      </c>
      <c r="G15" s="78" t="s">
        <v>56</v>
      </c>
      <c r="H15" s="75">
        <v>1.2</v>
      </c>
      <c r="I15" s="75">
        <v>1.2</v>
      </c>
      <c r="J15" s="79">
        <f>I15/H15*100%</f>
        <v>1</v>
      </c>
      <c r="K15" s="79">
        <v>1</v>
      </c>
      <c r="L15" s="163">
        <f>(K15+K16)/2</f>
        <v>1</v>
      </c>
      <c r="M15" s="216"/>
      <c r="N15" s="1"/>
    </row>
    <row r="16" spans="1:14" ht="26.4" x14ac:dyDescent="0.3">
      <c r="A16" s="146"/>
      <c r="B16" s="156"/>
      <c r="C16" s="158"/>
      <c r="D16" s="212"/>
      <c r="E16" s="77" t="s">
        <v>8</v>
      </c>
      <c r="F16" s="77" t="s">
        <v>41</v>
      </c>
      <c r="G16" s="78" t="s">
        <v>29</v>
      </c>
      <c r="H16" s="75">
        <v>83</v>
      </c>
      <c r="I16" s="75">
        <v>83</v>
      </c>
      <c r="J16" s="79">
        <f>I16/H16*100%</f>
        <v>1</v>
      </c>
      <c r="K16" s="79">
        <f>J16</f>
        <v>1</v>
      </c>
      <c r="L16" s="163"/>
      <c r="M16" s="216"/>
      <c r="N16" s="1"/>
    </row>
    <row r="17" spans="1:14" ht="39.6" x14ac:dyDescent="0.3">
      <c r="A17" s="146"/>
      <c r="B17" s="156"/>
      <c r="C17" s="156" t="s">
        <v>263</v>
      </c>
      <c r="D17" s="156" t="s">
        <v>21</v>
      </c>
      <c r="E17" s="55" t="s">
        <v>6</v>
      </c>
      <c r="F17" s="55" t="s">
        <v>71</v>
      </c>
      <c r="G17" s="19" t="s">
        <v>22</v>
      </c>
      <c r="H17" s="21">
        <v>0</v>
      </c>
      <c r="I17" s="21">
        <v>0</v>
      </c>
      <c r="J17" s="53"/>
      <c r="K17" s="53"/>
      <c r="L17" s="169">
        <v>1</v>
      </c>
      <c r="M17" s="216"/>
      <c r="N17" s="1"/>
    </row>
    <row r="18" spans="1:14" ht="26.4" x14ac:dyDescent="0.3">
      <c r="A18" s="146"/>
      <c r="B18" s="156"/>
      <c r="C18" s="156"/>
      <c r="D18" s="156"/>
      <c r="E18" s="55" t="s">
        <v>8</v>
      </c>
      <c r="F18" s="55" t="s">
        <v>28</v>
      </c>
      <c r="G18" s="56" t="s">
        <v>29</v>
      </c>
      <c r="H18" s="21">
        <v>2</v>
      </c>
      <c r="I18" s="21">
        <v>2</v>
      </c>
      <c r="J18" s="53">
        <f>I18/H18*100%</f>
        <v>1</v>
      </c>
      <c r="K18" s="53">
        <f>J18</f>
        <v>1</v>
      </c>
      <c r="L18" s="169"/>
      <c r="M18" s="216"/>
      <c r="N18" s="1"/>
    </row>
    <row r="19" spans="1:14" ht="25.5" customHeight="1" x14ac:dyDescent="0.3">
      <c r="A19" s="146"/>
      <c r="B19" s="156"/>
      <c r="C19" s="158" t="s">
        <v>265</v>
      </c>
      <c r="D19" s="214" t="s">
        <v>21</v>
      </c>
      <c r="E19" s="77" t="s">
        <v>6</v>
      </c>
      <c r="F19" s="77" t="s">
        <v>63</v>
      </c>
      <c r="G19" s="78" t="s">
        <v>29</v>
      </c>
      <c r="H19" s="75">
        <v>25</v>
      </c>
      <c r="I19" s="75">
        <v>25</v>
      </c>
      <c r="J19" s="79">
        <f>I19/H19*100%</f>
        <v>1</v>
      </c>
      <c r="K19" s="79">
        <v>1</v>
      </c>
      <c r="L19" s="163">
        <f>(K19+K20)/2</f>
        <v>1</v>
      </c>
      <c r="M19" s="216"/>
      <c r="N19" s="1"/>
    </row>
    <row r="20" spans="1:14" ht="40.5" customHeight="1" x14ac:dyDescent="0.3">
      <c r="A20" s="146"/>
      <c r="B20" s="156"/>
      <c r="C20" s="212"/>
      <c r="D20" s="215"/>
      <c r="E20" s="77" t="s">
        <v>8</v>
      </c>
      <c r="F20" s="77" t="s">
        <v>78</v>
      </c>
      <c r="G20" s="78" t="s">
        <v>79</v>
      </c>
      <c r="H20" s="75">
        <v>7288</v>
      </c>
      <c r="I20" s="75">
        <v>7315</v>
      </c>
      <c r="J20" s="79">
        <v>1</v>
      </c>
      <c r="K20" s="79">
        <v>1</v>
      </c>
      <c r="L20" s="163"/>
      <c r="M20" s="216"/>
      <c r="N20" s="1"/>
    </row>
    <row r="21" spans="1:14" ht="26.4" x14ac:dyDescent="0.3">
      <c r="A21" s="146"/>
      <c r="B21" s="156"/>
      <c r="C21" s="156" t="s">
        <v>266</v>
      </c>
      <c r="D21" s="134" t="s">
        <v>21</v>
      </c>
      <c r="E21" s="55" t="s">
        <v>6</v>
      </c>
      <c r="F21" s="55" t="s">
        <v>63</v>
      </c>
      <c r="G21" s="56" t="s">
        <v>29</v>
      </c>
      <c r="H21" s="21">
        <v>81</v>
      </c>
      <c r="I21" s="21">
        <v>81</v>
      </c>
      <c r="J21" s="53">
        <f>I21/H21*100%</f>
        <v>1</v>
      </c>
      <c r="K21" s="53">
        <v>1</v>
      </c>
      <c r="L21" s="169">
        <f>(K21+K22)/2</f>
        <v>1</v>
      </c>
      <c r="M21" s="216"/>
      <c r="N21" s="1"/>
    </row>
    <row r="22" spans="1:14" ht="37.5" customHeight="1" x14ac:dyDescent="0.3">
      <c r="A22" s="146"/>
      <c r="B22" s="156"/>
      <c r="C22" s="213"/>
      <c r="D22" s="211"/>
      <c r="E22" s="55" t="s">
        <v>8</v>
      </c>
      <c r="F22" s="55" t="s">
        <v>78</v>
      </c>
      <c r="G22" s="56" t="s">
        <v>79</v>
      </c>
      <c r="H22" s="21">
        <v>20918</v>
      </c>
      <c r="I22" s="21">
        <v>22977</v>
      </c>
      <c r="J22" s="53">
        <v>1</v>
      </c>
      <c r="K22" s="53">
        <v>1</v>
      </c>
      <c r="L22" s="169"/>
      <c r="M22" s="216"/>
      <c r="N22" s="1"/>
    </row>
    <row r="23" spans="1:14" ht="26.4" x14ac:dyDescent="0.3">
      <c r="A23" s="146"/>
      <c r="B23" s="156"/>
      <c r="C23" s="158" t="s">
        <v>46</v>
      </c>
      <c r="D23" s="158" t="s">
        <v>171</v>
      </c>
      <c r="E23" s="77" t="s">
        <v>6</v>
      </c>
      <c r="F23" s="77" t="s">
        <v>38</v>
      </c>
      <c r="G23" s="78" t="s">
        <v>39</v>
      </c>
      <c r="H23" s="75">
        <v>0</v>
      </c>
      <c r="I23" s="75">
        <v>0</v>
      </c>
      <c r="J23" s="79">
        <v>1</v>
      </c>
      <c r="K23" s="163">
        <v>1</v>
      </c>
      <c r="L23" s="163">
        <f>(K23+K26)/2</f>
        <v>1</v>
      </c>
      <c r="M23" s="216"/>
      <c r="N23" s="1"/>
    </row>
    <row r="24" spans="1:14" ht="132" x14ac:dyDescent="0.3">
      <c r="A24" s="146"/>
      <c r="B24" s="156"/>
      <c r="C24" s="158"/>
      <c r="D24" s="158"/>
      <c r="E24" s="77" t="s">
        <v>6</v>
      </c>
      <c r="F24" s="77" t="s">
        <v>186</v>
      </c>
      <c r="G24" s="81" t="s">
        <v>22</v>
      </c>
      <c r="H24" s="75">
        <v>0</v>
      </c>
      <c r="I24" s="75">
        <v>0</v>
      </c>
      <c r="J24" s="79"/>
      <c r="K24" s="163"/>
      <c r="L24" s="163"/>
      <c r="M24" s="216"/>
      <c r="N24" s="1"/>
    </row>
    <row r="25" spans="1:14" ht="39.6" x14ac:dyDescent="0.3">
      <c r="A25" s="146"/>
      <c r="B25" s="156"/>
      <c r="C25" s="158"/>
      <c r="D25" s="158"/>
      <c r="E25" s="77" t="s">
        <v>6</v>
      </c>
      <c r="F25" s="77" t="s">
        <v>187</v>
      </c>
      <c r="G25" s="81" t="s">
        <v>22</v>
      </c>
      <c r="H25" s="75">
        <v>95</v>
      </c>
      <c r="I25" s="75">
        <v>100</v>
      </c>
      <c r="J25" s="79">
        <v>1</v>
      </c>
      <c r="K25" s="163"/>
      <c r="L25" s="163"/>
      <c r="M25" s="216"/>
      <c r="N25" s="1"/>
    </row>
    <row r="26" spans="1:14" ht="26.4" x14ac:dyDescent="0.3">
      <c r="A26" s="146"/>
      <c r="B26" s="156"/>
      <c r="C26" s="212"/>
      <c r="D26" s="158"/>
      <c r="E26" s="77" t="s">
        <v>8</v>
      </c>
      <c r="F26" s="77" t="s">
        <v>188</v>
      </c>
      <c r="G26" s="78" t="s">
        <v>37</v>
      </c>
      <c r="H26" s="75">
        <v>3</v>
      </c>
      <c r="I26" s="75">
        <v>3</v>
      </c>
      <c r="J26" s="79">
        <f>I26/H26*100%</f>
        <v>1</v>
      </c>
      <c r="K26" s="79">
        <f>J26</f>
        <v>1</v>
      </c>
      <c r="L26" s="163"/>
      <c r="M26" s="216"/>
      <c r="N26" s="1"/>
    </row>
    <row r="27" spans="1:14" ht="26.4" x14ac:dyDescent="0.3">
      <c r="A27" s="146"/>
      <c r="B27" s="156"/>
      <c r="C27" s="156" t="s">
        <v>66</v>
      </c>
      <c r="D27" s="156" t="s">
        <v>171</v>
      </c>
      <c r="E27" s="55" t="s">
        <v>6</v>
      </c>
      <c r="F27" s="55" t="s">
        <v>38</v>
      </c>
      <c r="G27" s="52" t="s">
        <v>24</v>
      </c>
      <c r="H27" s="21">
        <v>0</v>
      </c>
      <c r="I27" s="21">
        <v>0</v>
      </c>
      <c r="J27" s="53">
        <v>1</v>
      </c>
      <c r="K27" s="53">
        <f>J27</f>
        <v>1</v>
      </c>
      <c r="L27" s="169">
        <f>(K27+K28)/2</f>
        <v>1</v>
      </c>
      <c r="M27" s="216"/>
      <c r="N27" s="1"/>
    </row>
    <row r="28" spans="1:14" ht="26.4" x14ac:dyDescent="0.3">
      <c r="A28" s="147"/>
      <c r="B28" s="156"/>
      <c r="C28" s="156"/>
      <c r="D28" s="156"/>
      <c r="E28" s="55" t="s">
        <v>8</v>
      </c>
      <c r="F28" s="55" t="s">
        <v>58</v>
      </c>
      <c r="G28" s="56" t="s">
        <v>37</v>
      </c>
      <c r="H28" s="21">
        <v>1400</v>
      </c>
      <c r="I28" s="21">
        <v>1478</v>
      </c>
      <c r="J28" s="53">
        <v>1</v>
      </c>
      <c r="K28" s="53">
        <v>1</v>
      </c>
      <c r="L28" s="169"/>
      <c r="M28" s="216"/>
      <c r="N28" s="1"/>
    </row>
    <row r="30" spans="1:14" ht="12.75" x14ac:dyDescent="0.2">
      <c r="H30" s="34"/>
      <c r="I30" s="34"/>
    </row>
    <row r="31" spans="1:14" ht="12.75" x14ac:dyDescent="0.2">
      <c r="H31" s="34"/>
      <c r="I31" s="34"/>
      <c r="J31" s="34"/>
      <c r="K31" s="34"/>
    </row>
  </sheetData>
  <autoFilter ref="A6:O28"/>
  <mergeCells count="37">
    <mergeCell ref="L15:L16"/>
    <mergeCell ref="C17:C18"/>
    <mergeCell ref="D17:D18"/>
    <mergeCell ref="L17:L18"/>
    <mergeCell ref="C21:C22"/>
    <mergeCell ref="D21:D22"/>
    <mergeCell ref="L21:L22"/>
    <mergeCell ref="B1:N1"/>
    <mergeCell ref="B2:N2"/>
    <mergeCell ref="B3:N3"/>
    <mergeCell ref="L7:L8"/>
    <mergeCell ref="M7:M28"/>
    <mergeCell ref="L9:L10"/>
    <mergeCell ref="C19:C20"/>
    <mergeCell ref="L19:L20"/>
    <mergeCell ref="C27:C28"/>
    <mergeCell ref="L27:L28"/>
    <mergeCell ref="C23:C26"/>
    <mergeCell ref="K23:K25"/>
    <mergeCell ref="L23:L26"/>
    <mergeCell ref="L13:L14"/>
    <mergeCell ref="C11:C12"/>
    <mergeCell ref="L11:L12"/>
    <mergeCell ref="A7:A28"/>
    <mergeCell ref="B7:B28"/>
    <mergeCell ref="C7:C8"/>
    <mergeCell ref="D7:D8"/>
    <mergeCell ref="C9:C10"/>
    <mergeCell ref="D9:D10"/>
    <mergeCell ref="C13:C14"/>
    <mergeCell ref="D13:D14"/>
    <mergeCell ref="D19:D20"/>
    <mergeCell ref="D23:D26"/>
    <mergeCell ref="D27:D28"/>
    <mergeCell ref="D11:D12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2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9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9.88671875" style="7" customWidth="1"/>
    <col min="7" max="7" width="12" style="7" customWidth="1"/>
    <col min="8" max="8" width="11.6640625" style="7" customWidth="1"/>
    <col min="9" max="9" width="11.6640625" style="7" bestFit="1" customWidth="1"/>
    <col min="10" max="10" width="21.5546875" style="7" customWidth="1"/>
    <col min="11" max="11" width="23.10937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91">
        <v>16</v>
      </c>
      <c r="B7" s="156" t="s">
        <v>149</v>
      </c>
      <c r="C7" s="142" t="s">
        <v>207</v>
      </c>
      <c r="D7" s="217" t="s">
        <v>21</v>
      </c>
      <c r="E7" s="119" t="s">
        <v>6</v>
      </c>
      <c r="F7" s="119" t="s">
        <v>53</v>
      </c>
      <c r="G7" s="70" t="s">
        <v>56</v>
      </c>
      <c r="H7" s="74">
        <v>0</v>
      </c>
      <c r="I7" s="74">
        <v>0.34</v>
      </c>
      <c r="J7" s="120"/>
      <c r="K7" s="120"/>
      <c r="L7" s="144">
        <v>1</v>
      </c>
      <c r="M7" s="160" t="s">
        <v>154</v>
      </c>
      <c r="N7" s="1"/>
    </row>
    <row r="8" spans="1:14" ht="26.4" x14ac:dyDescent="0.3">
      <c r="A8" s="208"/>
      <c r="B8" s="156"/>
      <c r="C8" s="142"/>
      <c r="D8" s="217"/>
      <c r="E8" s="119" t="s">
        <v>8</v>
      </c>
      <c r="F8" s="119" t="s">
        <v>28</v>
      </c>
      <c r="G8" s="70" t="s">
        <v>29</v>
      </c>
      <c r="H8" s="74">
        <v>591</v>
      </c>
      <c r="I8" s="74">
        <v>591</v>
      </c>
      <c r="J8" s="120">
        <f t="shared" ref="J8:J29" si="0">I8/H8*100%</f>
        <v>1</v>
      </c>
      <c r="K8" s="120">
        <f>J8</f>
        <v>1</v>
      </c>
      <c r="L8" s="144"/>
      <c r="M8" s="160"/>
      <c r="N8" s="1"/>
    </row>
    <row r="9" spans="1:14" ht="38.25" customHeight="1" x14ac:dyDescent="0.3">
      <c r="A9" s="208"/>
      <c r="B9" s="156"/>
      <c r="C9" s="141" t="s">
        <v>208</v>
      </c>
      <c r="D9" s="207" t="s">
        <v>21</v>
      </c>
      <c r="E9" s="51" t="s">
        <v>6</v>
      </c>
      <c r="F9" s="8" t="s">
        <v>31</v>
      </c>
      <c r="G9" s="59" t="s">
        <v>56</v>
      </c>
      <c r="H9" s="25">
        <v>0</v>
      </c>
      <c r="I9" s="25">
        <v>0</v>
      </c>
      <c r="J9" s="50"/>
      <c r="K9" s="50"/>
      <c r="L9" s="143">
        <v>1</v>
      </c>
      <c r="M9" s="160"/>
      <c r="N9" s="1"/>
    </row>
    <row r="10" spans="1:14" ht="26.4" x14ac:dyDescent="0.3">
      <c r="A10" s="208"/>
      <c r="B10" s="156"/>
      <c r="C10" s="141"/>
      <c r="D10" s="207"/>
      <c r="E10" s="51" t="s">
        <v>8</v>
      </c>
      <c r="F10" s="51" t="s">
        <v>28</v>
      </c>
      <c r="G10" s="59" t="s">
        <v>29</v>
      </c>
      <c r="H10" s="25">
        <v>900</v>
      </c>
      <c r="I10" s="25">
        <v>900</v>
      </c>
      <c r="J10" s="50">
        <f t="shared" si="0"/>
        <v>1</v>
      </c>
      <c r="K10" s="50">
        <f>J10</f>
        <v>1</v>
      </c>
      <c r="L10" s="143"/>
      <c r="M10" s="160"/>
      <c r="N10" s="1"/>
    </row>
    <row r="11" spans="1:14" ht="52.8" x14ac:dyDescent="0.3">
      <c r="A11" s="208"/>
      <c r="B11" s="156"/>
      <c r="C11" s="142" t="s">
        <v>270</v>
      </c>
      <c r="D11" s="217" t="s">
        <v>21</v>
      </c>
      <c r="E11" s="119" t="s">
        <v>6</v>
      </c>
      <c r="F11" s="119" t="s">
        <v>71</v>
      </c>
      <c r="G11" s="70" t="s">
        <v>56</v>
      </c>
      <c r="H11" s="74">
        <v>0</v>
      </c>
      <c r="I11" s="74">
        <v>0</v>
      </c>
      <c r="J11" s="120"/>
      <c r="K11" s="120"/>
      <c r="L11" s="144">
        <v>1</v>
      </c>
      <c r="M11" s="160"/>
      <c r="N11" s="1"/>
    </row>
    <row r="12" spans="1:14" ht="26.4" x14ac:dyDescent="0.3">
      <c r="A12" s="208"/>
      <c r="B12" s="156"/>
      <c r="C12" s="142"/>
      <c r="D12" s="217"/>
      <c r="E12" s="119" t="s">
        <v>8</v>
      </c>
      <c r="F12" s="119" t="s">
        <v>28</v>
      </c>
      <c r="G12" s="70" t="s">
        <v>29</v>
      </c>
      <c r="H12" s="74">
        <v>20</v>
      </c>
      <c r="I12" s="74">
        <v>20</v>
      </c>
      <c r="J12" s="120">
        <f t="shared" si="0"/>
        <v>1</v>
      </c>
      <c r="K12" s="120">
        <f>J12</f>
        <v>1</v>
      </c>
      <c r="L12" s="144"/>
      <c r="M12" s="160"/>
      <c r="N12" s="1"/>
    </row>
    <row r="13" spans="1:14" ht="52.8" x14ac:dyDescent="0.3">
      <c r="A13" s="208"/>
      <c r="B13" s="156"/>
      <c r="C13" s="141" t="s">
        <v>124</v>
      </c>
      <c r="D13" s="207" t="s">
        <v>21</v>
      </c>
      <c r="E13" s="51" t="s">
        <v>6</v>
      </c>
      <c r="F13" s="51" t="s">
        <v>53</v>
      </c>
      <c r="G13" s="59" t="s">
        <v>56</v>
      </c>
      <c r="H13" s="25">
        <v>22.78</v>
      </c>
      <c r="I13" s="25">
        <v>24.05</v>
      </c>
      <c r="J13" s="50">
        <v>1</v>
      </c>
      <c r="K13" s="50">
        <v>1</v>
      </c>
      <c r="L13" s="143">
        <f>(K13+K14)/2</f>
        <v>1</v>
      </c>
      <c r="M13" s="160"/>
      <c r="N13" s="1"/>
    </row>
    <row r="14" spans="1:14" ht="26.4" x14ac:dyDescent="0.3">
      <c r="A14" s="208"/>
      <c r="B14" s="156"/>
      <c r="C14" s="141"/>
      <c r="D14" s="207"/>
      <c r="E14" s="51" t="s">
        <v>8</v>
      </c>
      <c r="F14" s="51" t="s">
        <v>28</v>
      </c>
      <c r="G14" s="59" t="s">
        <v>29</v>
      </c>
      <c r="H14" s="25">
        <v>79</v>
      </c>
      <c r="I14" s="25">
        <v>79</v>
      </c>
      <c r="J14" s="50">
        <f t="shared" si="0"/>
        <v>1</v>
      </c>
      <c r="K14" s="50">
        <f>J14</f>
        <v>1</v>
      </c>
      <c r="L14" s="143"/>
      <c r="M14" s="160"/>
      <c r="N14" s="1"/>
    </row>
    <row r="15" spans="1:14" ht="38.25" customHeight="1" x14ac:dyDescent="0.3">
      <c r="A15" s="208"/>
      <c r="B15" s="156"/>
      <c r="C15" s="142" t="s">
        <v>125</v>
      </c>
      <c r="D15" s="217" t="s">
        <v>21</v>
      </c>
      <c r="E15" s="119" t="s">
        <v>6</v>
      </c>
      <c r="F15" s="123" t="s">
        <v>31</v>
      </c>
      <c r="G15" s="70" t="s">
        <v>56</v>
      </c>
      <c r="H15" s="74">
        <v>3.7</v>
      </c>
      <c r="I15" s="74">
        <v>3.7</v>
      </c>
      <c r="J15" s="120">
        <f t="shared" si="0"/>
        <v>1</v>
      </c>
      <c r="K15" s="120">
        <f>J15</f>
        <v>1</v>
      </c>
      <c r="L15" s="144">
        <f>(K15+K16)/2</f>
        <v>1</v>
      </c>
      <c r="M15" s="160"/>
      <c r="N15" s="1"/>
    </row>
    <row r="16" spans="1:14" ht="26.4" x14ac:dyDescent="0.3">
      <c r="A16" s="208"/>
      <c r="B16" s="156"/>
      <c r="C16" s="142"/>
      <c r="D16" s="217"/>
      <c r="E16" s="119" t="s">
        <v>8</v>
      </c>
      <c r="F16" s="119" t="s">
        <v>28</v>
      </c>
      <c r="G16" s="70" t="s">
        <v>29</v>
      </c>
      <c r="H16" s="74">
        <v>54</v>
      </c>
      <c r="I16" s="74">
        <v>54</v>
      </c>
      <c r="J16" s="120">
        <f t="shared" si="0"/>
        <v>1</v>
      </c>
      <c r="K16" s="120">
        <f>J16</f>
        <v>1</v>
      </c>
      <c r="L16" s="144"/>
      <c r="M16" s="160"/>
      <c r="N16" s="1"/>
    </row>
    <row r="17" spans="1:14" ht="52.8" x14ac:dyDescent="0.3">
      <c r="A17" s="208"/>
      <c r="B17" s="156"/>
      <c r="C17" s="141" t="s">
        <v>209</v>
      </c>
      <c r="D17" s="207" t="s">
        <v>21</v>
      </c>
      <c r="E17" s="55" t="s">
        <v>6</v>
      </c>
      <c r="F17" s="55" t="s">
        <v>11</v>
      </c>
      <c r="G17" s="56" t="s">
        <v>56</v>
      </c>
      <c r="H17" s="21">
        <v>0</v>
      </c>
      <c r="I17" s="21">
        <v>0</v>
      </c>
      <c r="J17" s="50"/>
      <c r="K17" s="53"/>
      <c r="L17" s="169">
        <v>1</v>
      </c>
      <c r="M17" s="160"/>
      <c r="N17" s="1"/>
    </row>
    <row r="18" spans="1:14" ht="26.4" x14ac:dyDescent="0.3">
      <c r="A18" s="208"/>
      <c r="B18" s="156"/>
      <c r="C18" s="156"/>
      <c r="D18" s="207"/>
      <c r="E18" s="55" t="s">
        <v>8</v>
      </c>
      <c r="F18" s="55" t="s">
        <v>28</v>
      </c>
      <c r="G18" s="56" t="s">
        <v>29</v>
      </c>
      <c r="H18" s="21">
        <v>5</v>
      </c>
      <c r="I18" s="21">
        <v>5</v>
      </c>
      <c r="J18" s="50">
        <f t="shared" si="0"/>
        <v>1</v>
      </c>
      <c r="K18" s="53">
        <f>J18</f>
        <v>1</v>
      </c>
      <c r="L18" s="169"/>
      <c r="M18" s="160"/>
      <c r="N18" s="1"/>
    </row>
    <row r="19" spans="1:14" ht="26.4" x14ac:dyDescent="0.3">
      <c r="A19" s="208"/>
      <c r="B19" s="156"/>
      <c r="C19" s="158" t="s">
        <v>50</v>
      </c>
      <c r="D19" s="170" t="s">
        <v>21</v>
      </c>
      <c r="E19" s="121" t="s">
        <v>6</v>
      </c>
      <c r="F19" s="121" t="s">
        <v>63</v>
      </c>
      <c r="G19" s="78" t="s">
        <v>29</v>
      </c>
      <c r="H19" s="124">
        <v>320</v>
      </c>
      <c r="I19" s="124">
        <v>320</v>
      </c>
      <c r="J19" s="120">
        <f t="shared" si="0"/>
        <v>1</v>
      </c>
      <c r="K19" s="122">
        <f>J19</f>
        <v>1</v>
      </c>
      <c r="L19" s="163">
        <f>(K19+K20)/2</f>
        <v>1</v>
      </c>
      <c r="M19" s="160"/>
      <c r="N19" s="1"/>
    </row>
    <row r="20" spans="1:14" ht="26.4" x14ac:dyDescent="0.3">
      <c r="A20" s="208"/>
      <c r="B20" s="156"/>
      <c r="C20" s="158"/>
      <c r="D20" s="170"/>
      <c r="E20" s="121" t="s">
        <v>8</v>
      </c>
      <c r="F20" s="121" t="s">
        <v>16</v>
      </c>
      <c r="G20" s="78" t="s">
        <v>26</v>
      </c>
      <c r="H20" s="75">
        <v>19784</v>
      </c>
      <c r="I20" s="75">
        <v>29009</v>
      </c>
      <c r="J20" s="120">
        <v>1</v>
      </c>
      <c r="K20" s="122">
        <v>1</v>
      </c>
      <c r="L20" s="218"/>
      <c r="M20" s="160"/>
      <c r="N20" s="1"/>
    </row>
    <row r="21" spans="1:14" ht="26.4" x14ac:dyDescent="0.3">
      <c r="A21" s="208"/>
      <c r="B21" s="156"/>
      <c r="C21" s="156" t="s">
        <v>310</v>
      </c>
      <c r="D21" s="168" t="s">
        <v>171</v>
      </c>
      <c r="E21" s="55" t="s">
        <v>6</v>
      </c>
      <c r="F21" s="55" t="s">
        <v>211</v>
      </c>
      <c r="G21" s="56" t="s">
        <v>56</v>
      </c>
      <c r="H21" s="25">
        <v>10</v>
      </c>
      <c r="I21" s="25">
        <v>0</v>
      </c>
      <c r="J21" s="50">
        <v>1</v>
      </c>
      <c r="K21" s="53">
        <f>J21</f>
        <v>1</v>
      </c>
      <c r="L21" s="169">
        <v>1</v>
      </c>
      <c r="M21" s="160"/>
      <c r="N21" s="1"/>
    </row>
    <row r="22" spans="1:14" ht="26.4" x14ac:dyDescent="0.3">
      <c r="A22" s="208"/>
      <c r="B22" s="156"/>
      <c r="C22" s="156"/>
      <c r="D22" s="168"/>
      <c r="E22" s="55" t="s">
        <v>6</v>
      </c>
      <c r="F22" s="55" t="s">
        <v>212</v>
      </c>
      <c r="G22" s="56" t="s">
        <v>56</v>
      </c>
      <c r="H22" s="25">
        <v>80</v>
      </c>
      <c r="I22" s="25">
        <v>100</v>
      </c>
      <c r="J22" s="50">
        <v>1</v>
      </c>
      <c r="K22" s="53">
        <v>1</v>
      </c>
      <c r="L22" s="169"/>
      <c r="M22" s="160"/>
      <c r="N22" s="1"/>
    </row>
    <row r="23" spans="1:14" ht="26.4" x14ac:dyDescent="0.3">
      <c r="A23" s="208"/>
      <c r="B23" s="156"/>
      <c r="C23" s="156"/>
      <c r="D23" s="168"/>
      <c r="E23" s="55" t="s">
        <v>8</v>
      </c>
      <c r="F23" s="55" t="s">
        <v>213</v>
      </c>
      <c r="G23" s="56" t="s">
        <v>29</v>
      </c>
      <c r="H23" s="31">
        <v>320</v>
      </c>
      <c r="I23" s="31">
        <v>320</v>
      </c>
      <c r="J23" s="50">
        <f>I23/H23*100%</f>
        <v>1</v>
      </c>
      <c r="K23" s="53">
        <f>J23</f>
        <v>1</v>
      </c>
      <c r="L23" s="174"/>
      <c r="M23" s="160"/>
      <c r="N23" s="1"/>
    </row>
    <row r="24" spans="1:14" ht="26.4" x14ac:dyDescent="0.3">
      <c r="A24" s="208"/>
      <c r="B24" s="156"/>
      <c r="C24" s="158" t="s">
        <v>46</v>
      </c>
      <c r="D24" s="158" t="s">
        <v>171</v>
      </c>
      <c r="E24" s="121" t="s">
        <v>6</v>
      </c>
      <c r="F24" s="121" t="s">
        <v>38</v>
      </c>
      <c r="G24" s="78" t="s">
        <v>39</v>
      </c>
      <c r="H24" s="75">
        <v>0</v>
      </c>
      <c r="I24" s="75">
        <v>0</v>
      </c>
      <c r="J24" s="120">
        <v>1</v>
      </c>
      <c r="K24" s="163">
        <v>1</v>
      </c>
      <c r="L24" s="163">
        <f>(K24+K27)/2</f>
        <v>1</v>
      </c>
      <c r="M24" s="160"/>
      <c r="N24" s="1"/>
    </row>
    <row r="25" spans="1:14" ht="171.6" x14ac:dyDescent="0.3">
      <c r="A25" s="208"/>
      <c r="B25" s="156"/>
      <c r="C25" s="158"/>
      <c r="D25" s="158"/>
      <c r="E25" s="121" t="s">
        <v>6</v>
      </c>
      <c r="F25" s="121" t="s">
        <v>186</v>
      </c>
      <c r="G25" s="81" t="s">
        <v>22</v>
      </c>
      <c r="H25" s="75">
        <v>0</v>
      </c>
      <c r="I25" s="75">
        <v>0</v>
      </c>
      <c r="J25" s="120"/>
      <c r="K25" s="163"/>
      <c r="L25" s="163"/>
      <c r="M25" s="160"/>
      <c r="N25" s="1"/>
    </row>
    <row r="26" spans="1:14" ht="52.8" x14ac:dyDescent="0.3">
      <c r="A26" s="208"/>
      <c r="B26" s="156"/>
      <c r="C26" s="158"/>
      <c r="D26" s="158"/>
      <c r="E26" s="121" t="s">
        <v>6</v>
      </c>
      <c r="F26" s="121" t="s">
        <v>187</v>
      </c>
      <c r="G26" s="81" t="s">
        <v>22</v>
      </c>
      <c r="H26" s="75">
        <v>95</v>
      </c>
      <c r="I26" s="75">
        <v>100</v>
      </c>
      <c r="J26" s="120">
        <v>1</v>
      </c>
      <c r="K26" s="163"/>
      <c r="L26" s="163"/>
      <c r="M26" s="160"/>
      <c r="N26" s="1"/>
    </row>
    <row r="27" spans="1:14" ht="26.4" x14ac:dyDescent="0.3">
      <c r="A27" s="208"/>
      <c r="B27" s="156"/>
      <c r="C27" s="158"/>
      <c r="D27" s="158"/>
      <c r="E27" s="121" t="s">
        <v>8</v>
      </c>
      <c r="F27" s="121" t="s">
        <v>188</v>
      </c>
      <c r="G27" s="78" t="s">
        <v>37</v>
      </c>
      <c r="H27" s="75">
        <v>5</v>
      </c>
      <c r="I27" s="75">
        <v>5</v>
      </c>
      <c r="J27" s="120">
        <f t="shared" si="0"/>
        <v>1</v>
      </c>
      <c r="K27" s="122">
        <f>J27</f>
        <v>1</v>
      </c>
      <c r="L27" s="163"/>
      <c r="M27" s="160"/>
      <c r="N27" s="1"/>
    </row>
    <row r="28" spans="1:14" ht="26.4" x14ac:dyDescent="0.3">
      <c r="A28" s="208"/>
      <c r="B28" s="156"/>
      <c r="C28" s="156" t="s">
        <v>66</v>
      </c>
      <c r="D28" s="168" t="s">
        <v>172</v>
      </c>
      <c r="E28" s="55" t="s">
        <v>6</v>
      </c>
      <c r="F28" s="55" t="s">
        <v>38</v>
      </c>
      <c r="G28" s="56" t="s">
        <v>39</v>
      </c>
      <c r="H28" s="21">
        <v>0</v>
      </c>
      <c r="I28" s="21">
        <v>0</v>
      </c>
      <c r="J28" s="50">
        <v>1</v>
      </c>
      <c r="K28" s="53">
        <f>J28</f>
        <v>1</v>
      </c>
      <c r="L28" s="169">
        <f>(K28+K29)/2</f>
        <v>1</v>
      </c>
      <c r="M28" s="160"/>
      <c r="N28" s="1"/>
    </row>
    <row r="29" spans="1:14" ht="26.4" x14ac:dyDescent="0.3">
      <c r="A29" s="209"/>
      <c r="B29" s="156"/>
      <c r="C29" s="156"/>
      <c r="D29" s="168"/>
      <c r="E29" s="55" t="s">
        <v>8</v>
      </c>
      <c r="F29" s="55" t="s">
        <v>47</v>
      </c>
      <c r="G29" s="56" t="s">
        <v>37</v>
      </c>
      <c r="H29" s="21">
        <v>3600</v>
      </c>
      <c r="I29" s="21">
        <v>3600</v>
      </c>
      <c r="J29" s="50">
        <f t="shared" si="0"/>
        <v>1</v>
      </c>
      <c r="K29" s="53">
        <f>J29</f>
        <v>1</v>
      </c>
      <c r="L29" s="169"/>
      <c r="M29" s="160"/>
      <c r="N29" s="1"/>
    </row>
    <row r="31" spans="1:14" ht="12.75" x14ac:dyDescent="0.2">
      <c r="H31" s="34"/>
      <c r="I31" s="34"/>
    </row>
    <row r="32" spans="1:14" ht="12.75" x14ac:dyDescent="0.2">
      <c r="H32" s="34"/>
      <c r="I32" s="34"/>
    </row>
  </sheetData>
  <autoFilter ref="A6:O6"/>
  <mergeCells count="37">
    <mergeCell ref="L19:L20"/>
    <mergeCell ref="L21:L23"/>
    <mergeCell ref="L13:L14"/>
    <mergeCell ref="L15:L16"/>
    <mergeCell ref="L11:L12"/>
    <mergeCell ref="C17:C18"/>
    <mergeCell ref="D17:D18"/>
    <mergeCell ref="L17:L18"/>
    <mergeCell ref="A7:A29"/>
    <mergeCell ref="C7:C8"/>
    <mergeCell ref="D7:D8"/>
    <mergeCell ref="C13:C14"/>
    <mergeCell ref="D13:D14"/>
    <mergeCell ref="C15:C16"/>
    <mergeCell ref="D15:D16"/>
    <mergeCell ref="B7:B29"/>
    <mergeCell ref="C21:C23"/>
    <mergeCell ref="D21:D23"/>
    <mergeCell ref="C19:C20"/>
    <mergeCell ref="D19:D20"/>
    <mergeCell ref="C11:C12"/>
    <mergeCell ref="D11:D12"/>
    <mergeCell ref="B1:N1"/>
    <mergeCell ref="B3:N3"/>
    <mergeCell ref="B2:N2"/>
    <mergeCell ref="L7:L8"/>
    <mergeCell ref="C9:C10"/>
    <mergeCell ref="D9:D10"/>
    <mergeCell ref="L9:L10"/>
    <mergeCell ref="M7:M29"/>
    <mergeCell ref="C24:C27"/>
    <mergeCell ref="D24:D27"/>
    <mergeCell ref="K24:K26"/>
    <mergeCell ref="L24:L27"/>
    <mergeCell ref="C28:C29"/>
    <mergeCell ref="D28:D29"/>
    <mergeCell ref="L28:L29"/>
  </mergeCells>
  <pageMargins left="0.70866141732283472" right="0.70866141732283472" top="0.33" bottom="0.2" header="0.31496062992125984" footer="0.17"/>
  <pageSetup paperSize="9" scale="53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8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44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1.10937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21" style="7" customWidth="1"/>
    <col min="11" max="11" width="26.8867187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3.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91">
        <v>17</v>
      </c>
      <c r="B7" s="221" t="s">
        <v>146</v>
      </c>
      <c r="C7" s="219" t="s">
        <v>269</v>
      </c>
      <c r="D7" s="219" t="s">
        <v>21</v>
      </c>
      <c r="E7" s="89" t="s">
        <v>6</v>
      </c>
      <c r="F7" s="89" t="s">
        <v>42</v>
      </c>
      <c r="G7" s="90" t="s">
        <v>22</v>
      </c>
      <c r="H7" s="91">
        <v>0</v>
      </c>
      <c r="I7" s="91">
        <v>0</v>
      </c>
      <c r="J7" s="79"/>
      <c r="K7" s="92"/>
      <c r="L7" s="223">
        <v>1</v>
      </c>
      <c r="M7" s="227" t="s">
        <v>157</v>
      </c>
      <c r="N7" s="24"/>
    </row>
    <row r="8" spans="1:14" ht="26.4" x14ac:dyDescent="0.3">
      <c r="A8" s="192"/>
      <c r="B8" s="226"/>
      <c r="C8" s="220"/>
      <c r="D8" s="220"/>
      <c r="E8" s="89" t="s">
        <v>8</v>
      </c>
      <c r="F8" s="89" t="s">
        <v>74</v>
      </c>
      <c r="G8" s="90" t="s">
        <v>72</v>
      </c>
      <c r="H8" s="91">
        <v>27</v>
      </c>
      <c r="I8" s="91">
        <v>27</v>
      </c>
      <c r="J8" s="79">
        <f t="shared" ref="J8:J44" si="0">I8/H8*100%</f>
        <v>1</v>
      </c>
      <c r="K8" s="92">
        <f>J8</f>
        <v>1</v>
      </c>
      <c r="L8" s="218"/>
      <c r="M8" s="228"/>
      <c r="N8" s="24"/>
    </row>
    <row r="9" spans="1:14" ht="52.8" x14ac:dyDescent="0.3">
      <c r="A9" s="192"/>
      <c r="B9" s="226"/>
      <c r="C9" s="221" t="s">
        <v>271</v>
      </c>
      <c r="D9" s="221" t="s">
        <v>21</v>
      </c>
      <c r="E9" s="57" t="s">
        <v>6</v>
      </c>
      <c r="F9" s="57" t="s">
        <v>75</v>
      </c>
      <c r="G9" s="45" t="s">
        <v>22</v>
      </c>
      <c r="H9" s="26">
        <v>0</v>
      </c>
      <c r="I9" s="26">
        <v>0</v>
      </c>
      <c r="J9" s="53"/>
      <c r="K9" s="58"/>
      <c r="L9" s="162">
        <v>1</v>
      </c>
      <c r="M9" s="228"/>
      <c r="N9" s="24"/>
    </row>
    <row r="10" spans="1:14" ht="26.4" x14ac:dyDescent="0.3">
      <c r="A10" s="192"/>
      <c r="B10" s="226"/>
      <c r="C10" s="222"/>
      <c r="D10" s="222"/>
      <c r="E10" s="57" t="s">
        <v>8</v>
      </c>
      <c r="F10" s="57" t="s">
        <v>74</v>
      </c>
      <c r="G10" s="45" t="s">
        <v>29</v>
      </c>
      <c r="H10" s="26">
        <v>20</v>
      </c>
      <c r="I10" s="26">
        <v>20</v>
      </c>
      <c r="J10" s="53">
        <f t="shared" si="0"/>
        <v>1</v>
      </c>
      <c r="K10" s="58">
        <f>J10</f>
        <v>1</v>
      </c>
      <c r="L10" s="174"/>
      <c r="M10" s="228"/>
      <c r="N10" s="24"/>
    </row>
    <row r="11" spans="1:14" ht="52.8" x14ac:dyDescent="0.3">
      <c r="A11" s="192"/>
      <c r="B11" s="226"/>
      <c r="C11" s="219" t="s">
        <v>272</v>
      </c>
      <c r="D11" s="219" t="s">
        <v>21</v>
      </c>
      <c r="E11" s="89" t="s">
        <v>6</v>
      </c>
      <c r="F11" s="89" t="s">
        <v>76</v>
      </c>
      <c r="G11" s="90" t="s">
        <v>22</v>
      </c>
      <c r="H11" s="91">
        <v>100</v>
      </c>
      <c r="I11" s="91">
        <v>100</v>
      </c>
      <c r="J11" s="79">
        <f t="shared" si="0"/>
        <v>1</v>
      </c>
      <c r="K11" s="92">
        <v>1</v>
      </c>
      <c r="L11" s="223">
        <f>(K11+K12)/2</f>
        <v>1</v>
      </c>
      <c r="M11" s="228"/>
      <c r="N11" s="24"/>
    </row>
    <row r="12" spans="1:14" ht="26.4" x14ac:dyDescent="0.3">
      <c r="A12" s="192"/>
      <c r="B12" s="226"/>
      <c r="C12" s="220"/>
      <c r="D12" s="220"/>
      <c r="E12" s="89" t="s">
        <v>8</v>
      </c>
      <c r="F12" s="89" t="s">
        <v>74</v>
      </c>
      <c r="G12" s="90" t="s">
        <v>29</v>
      </c>
      <c r="H12" s="91">
        <v>2</v>
      </c>
      <c r="I12" s="91">
        <v>2</v>
      </c>
      <c r="J12" s="79">
        <f t="shared" si="0"/>
        <v>1</v>
      </c>
      <c r="K12" s="92">
        <f>J12</f>
        <v>1</v>
      </c>
      <c r="L12" s="218"/>
      <c r="M12" s="228"/>
      <c r="N12" s="24"/>
    </row>
    <row r="13" spans="1:14" ht="52.8" x14ac:dyDescent="0.3">
      <c r="A13" s="192"/>
      <c r="B13" s="226"/>
      <c r="C13" s="221" t="s">
        <v>273</v>
      </c>
      <c r="D13" s="221" t="s">
        <v>21</v>
      </c>
      <c r="E13" s="57" t="s">
        <v>6</v>
      </c>
      <c r="F13" s="57" t="s">
        <v>42</v>
      </c>
      <c r="G13" s="45" t="s">
        <v>22</v>
      </c>
      <c r="H13" s="26">
        <v>0</v>
      </c>
      <c r="I13" s="26">
        <v>5.5</v>
      </c>
      <c r="J13" s="53"/>
      <c r="K13" s="58"/>
      <c r="L13" s="162">
        <v>1</v>
      </c>
      <c r="M13" s="228"/>
      <c r="N13" s="24"/>
    </row>
    <row r="14" spans="1:14" ht="26.4" x14ac:dyDescent="0.3">
      <c r="A14" s="192"/>
      <c r="B14" s="226"/>
      <c r="C14" s="222"/>
      <c r="D14" s="222"/>
      <c r="E14" s="57" t="s">
        <v>8</v>
      </c>
      <c r="F14" s="57" t="s">
        <v>74</v>
      </c>
      <c r="G14" s="45" t="s">
        <v>72</v>
      </c>
      <c r="H14" s="26">
        <v>18</v>
      </c>
      <c r="I14" s="26">
        <v>18</v>
      </c>
      <c r="J14" s="53">
        <f t="shared" si="0"/>
        <v>1</v>
      </c>
      <c r="K14" s="58">
        <f>J14</f>
        <v>1</v>
      </c>
      <c r="L14" s="174"/>
      <c r="M14" s="228"/>
      <c r="N14" s="24"/>
    </row>
    <row r="15" spans="1:14" ht="52.8" x14ac:dyDescent="0.3">
      <c r="A15" s="192"/>
      <c r="B15" s="226"/>
      <c r="C15" s="219" t="s">
        <v>274</v>
      </c>
      <c r="D15" s="219" t="s">
        <v>21</v>
      </c>
      <c r="E15" s="89" t="s">
        <v>6</v>
      </c>
      <c r="F15" s="89" t="s">
        <v>75</v>
      </c>
      <c r="G15" s="90" t="s">
        <v>22</v>
      </c>
      <c r="H15" s="91">
        <v>0</v>
      </c>
      <c r="I15" s="91">
        <v>0</v>
      </c>
      <c r="J15" s="79"/>
      <c r="K15" s="92"/>
      <c r="L15" s="223">
        <v>1</v>
      </c>
      <c r="M15" s="228"/>
      <c r="N15" s="24"/>
    </row>
    <row r="16" spans="1:14" ht="26.4" x14ac:dyDescent="0.3">
      <c r="A16" s="192"/>
      <c r="B16" s="226"/>
      <c r="C16" s="220"/>
      <c r="D16" s="220"/>
      <c r="E16" s="89" t="s">
        <v>8</v>
      </c>
      <c r="F16" s="89" t="s">
        <v>74</v>
      </c>
      <c r="G16" s="90" t="s">
        <v>72</v>
      </c>
      <c r="H16" s="91">
        <v>4</v>
      </c>
      <c r="I16" s="91">
        <v>4</v>
      </c>
      <c r="J16" s="79">
        <f t="shared" si="0"/>
        <v>1</v>
      </c>
      <c r="K16" s="92">
        <f>J16</f>
        <v>1</v>
      </c>
      <c r="L16" s="218"/>
      <c r="M16" s="228"/>
      <c r="N16" s="24"/>
    </row>
    <row r="17" spans="1:14" ht="52.8" x14ac:dyDescent="0.3">
      <c r="A17" s="192"/>
      <c r="B17" s="226"/>
      <c r="C17" s="161" t="s">
        <v>275</v>
      </c>
      <c r="D17" s="221" t="s">
        <v>21</v>
      </c>
      <c r="E17" s="57" t="s">
        <v>6</v>
      </c>
      <c r="F17" s="57" t="s">
        <v>76</v>
      </c>
      <c r="G17" s="45" t="s">
        <v>22</v>
      </c>
      <c r="H17" s="26">
        <v>100</v>
      </c>
      <c r="I17" s="26">
        <v>100</v>
      </c>
      <c r="J17" s="53">
        <f t="shared" si="0"/>
        <v>1</v>
      </c>
      <c r="K17" s="58">
        <v>1</v>
      </c>
      <c r="L17" s="162">
        <f>(K17+K18)/2</f>
        <v>1</v>
      </c>
      <c r="M17" s="228"/>
      <c r="N17" s="24"/>
    </row>
    <row r="18" spans="1:14" ht="26.4" x14ac:dyDescent="0.3">
      <c r="A18" s="192"/>
      <c r="B18" s="226"/>
      <c r="C18" s="161"/>
      <c r="D18" s="222"/>
      <c r="E18" s="57" t="s">
        <v>8</v>
      </c>
      <c r="F18" s="57" t="s">
        <v>74</v>
      </c>
      <c r="G18" s="45" t="s">
        <v>72</v>
      </c>
      <c r="H18" s="26">
        <v>4</v>
      </c>
      <c r="I18" s="26">
        <v>4</v>
      </c>
      <c r="J18" s="53">
        <f t="shared" si="0"/>
        <v>1</v>
      </c>
      <c r="K18" s="58">
        <f>J18</f>
        <v>1</v>
      </c>
      <c r="L18" s="174"/>
      <c r="M18" s="228"/>
      <c r="N18" s="24"/>
    </row>
    <row r="19" spans="1:14" ht="52.8" x14ac:dyDescent="0.3">
      <c r="A19" s="192"/>
      <c r="B19" s="226"/>
      <c r="C19" s="176" t="s">
        <v>276</v>
      </c>
      <c r="D19" s="217" t="s">
        <v>21</v>
      </c>
      <c r="E19" s="68" t="s">
        <v>6</v>
      </c>
      <c r="F19" s="68" t="s">
        <v>53</v>
      </c>
      <c r="G19" s="70" t="s">
        <v>56</v>
      </c>
      <c r="H19" s="91">
        <v>0</v>
      </c>
      <c r="I19" s="91">
        <v>14.8</v>
      </c>
      <c r="J19" s="79"/>
      <c r="K19" s="92"/>
      <c r="L19" s="223">
        <v>1</v>
      </c>
      <c r="M19" s="228"/>
      <c r="N19" s="24"/>
    </row>
    <row r="20" spans="1:14" ht="26.4" x14ac:dyDescent="0.3">
      <c r="A20" s="192"/>
      <c r="B20" s="226"/>
      <c r="C20" s="176"/>
      <c r="D20" s="217"/>
      <c r="E20" s="68" t="s">
        <v>8</v>
      </c>
      <c r="F20" s="68" t="s">
        <v>28</v>
      </c>
      <c r="G20" s="70" t="s">
        <v>29</v>
      </c>
      <c r="H20" s="91">
        <v>27</v>
      </c>
      <c r="I20" s="91">
        <v>27</v>
      </c>
      <c r="J20" s="79">
        <f>I20/H20*100%</f>
        <v>1</v>
      </c>
      <c r="K20" s="92">
        <f>J20</f>
        <v>1</v>
      </c>
      <c r="L20" s="218"/>
      <c r="M20" s="228"/>
      <c r="N20" s="24"/>
    </row>
    <row r="21" spans="1:14" ht="52.8" x14ac:dyDescent="0.3">
      <c r="A21" s="192"/>
      <c r="B21" s="226"/>
      <c r="C21" s="161" t="s">
        <v>277</v>
      </c>
      <c r="D21" s="221" t="s">
        <v>21</v>
      </c>
      <c r="E21" s="57" t="s">
        <v>6</v>
      </c>
      <c r="F21" s="57" t="s">
        <v>42</v>
      </c>
      <c r="G21" s="45" t="s">
        <v>22</v>
      </c>
      <c r="H21" s="26">
        <v>13.2</v>
      </c>
      <c r="I21" s="26">
        <v>13.2</v>
      </c>
      <c r="J21" s="53">
        <f t="shared" si="0"/>
        <v>1</v>
      </c>
      <c r="K21" s="58">
        <v>1</v>
      </c>
      <c r="L21" s="162">
        <f>(K21+K22)/2</f>
        <v>1</v>
      </c>
      <c r="M21" s="228"/>
      <c r="N21" s="24"/>
    </row>
    <row r="22" spans="1:14" ht="26.4" x14ac:dyDescent="0.3">
      <c r="A22" s="192"/>
      <c r="B22" s="226"/>
      <c r="C22" s="161"/>
      <c r="D22" s="222"/>
      <c r="E22" s="57" t="s">
        <v>8</v>
      </c>
      <c r="F22" s="57" t="s">
        <v>74</v>
      </c>
      <c r="G22" s="45" t="s">
        <v>72</v>
      </c>
      <c r="H22" s="26">
        <v>38</v>
      </c>
      <c r="I22" s="26">
        <v>38</v>
      </c>
      <c r="J22" s="53">
        <f t="shared" si="0"/>
        <v>1</v>
      </c>
      <c r="K22" s="58">
        <f>J22</f>
        <v>1</v>
      </c>
      <c r="L22" s="174"/>
      <c r="M22" s="228"/>
      <c r="N22" s="24"/>
    </row>
    <row r="23" spans="1:14" ht="52.8" x14ac:dyDescent="0.3">
      <c r="A23" s="192"/>
      <c r="B23" s="226"/>
      <c r="C23" s="219" t="s">
        <v>278</v>
      </c>
      <c r="D23" s="219" t="s">
        <v>21</v>
      </c>
      <c r="E23" s="89" t="s">
        <v>6</v>
      </c>
      <c r="F23" s="89" t="s">
        <v>75</v>
      </c>
      <c r="G23" s="90" t="s">
        <v>22</v>
      </c>
      <c r="H23" s="91">
        <v>0</v>
      </c>
      <c r="I23" s="91">
        <v>0</v>
      </c>
      <c r="J23" s="79"/>
      <c r="K23" s="92"/>
      <c r="L23" s="224">
        <v>1</v>
      </c>
      <c r="M23" s="228"/>
      <c r="N23" s="24"/>
    </row>
    <row r="24" spans="1:14" ht="26.4" x14ac:dyDescent="0.3">
      <c r="A24" s="192"/>
      <c r="B24" s="226"/>
      <c r="C24" s="220"/>
      <c r="D24" s="220"/>
      <c r="E24" s="89" t="s">
        <v>8</v>
      </c>
      <c r="F24" s="89" t="s">
        <v>74</v>
      </c>
      <c r="G24" s="90" t="s">
        <v>72</v>
      </c>
      <c r="H24" s="91">
        <v>12</v>
      </c>
      <c r="I24" s="91">
        <v>12</v>
      </c>
      <c r="J24" s="79">
        <f t="shared" si="0"/>
        <v>1</v>
      </c>
      <c r="K24" s="92">
        <f>J24</f>
        <v>1</v>
      </c>
      <c r="L24" s="225"/>
      <c r="M24" s="228"/>
      <c r="N24" s="24"/>
    </row>
    <row r="25" spans="1:14" ht="52.8" x14ac:dyDescent="0.3">
      <c r="A25" s="192"/>
      <c r="B25" s="226"/>
      <c r="C25" s="161" t="s">
        <v>279</v>
      </c>
      <c r="D25" s="221" t="s">
        <v>21</v>
      </c>
      <c r="E25" s="57" t="s">
        <v>6</v>
      </c>
      <c r="F25" s="57" t="s">
        <v>76</v>
      </c>
      <c r="G25" s="45" t="s">
        <v>22</v>
      </c>
      <c r="H25" s="26">
        <v>100</v>
      </c>
      <c r="I25" s="26">
        <v>100</v>
      </c>
      <c r="J25" s="53">
        <f t="shared" si="0"/>
        <v>1</v>
      </c>
      <c r="K25" s="58">
        <v>1</v>
      </c>
      <c r="L25" s="162">
        <f>(K25+K26)/2</f>
        <v>1</v>
      </c>
      <c r="M25" s="228"/>
      <c r="N25" s="24"/>
    </row>
    <row r="26" spans="1:14" ht="26.4" x14ac:dyDescent="0.3">
      <c r="A26" s="192"/>
      <c r="B26" s="226"/>
      <c r="C26" s="161"/>
      <c r="D26" s="222"/>
      <c r="E26" s="57" t="s">
        <v>8</v>
      </c>
      <c r="F26" s="57" t="s">
        <v>74</v>
      </c>
      <c r="G26" s="45" t="s">
        <v>72</v>
      </c>
      <c r="H26" s="26">
        <v>2</v>
      </c>
      <c r="I26" s="26">
        <v>2</v>
      </c>
      <c r="J26" s="53">
        <f t="shared" si="0"/>
        <v>1</v>
      </c>
      <c r="K26" s="58">
        <f>J26</f>
        <v>1</v>
      </c>
      <c r="L26" s="162"/>
      <c r="M26" s="228"/>
      <c r="N26" s="24"/>
    </row>
    <row r="27" spans="1:14" ht="52.8" x14ac:dyDescent="0.3">
      <c r="A27" s="192"/>
      <c r="B27" s="226"/>
      <c r="C27" s="176" t="s">
        <v>280</v>
      </c>
      <c r="D27" s="217" t="s">
        <v>21</v>
      </c>
      <c r="E27" s="68" t="s">
        <v>6</v>
      </c>
      <c r="F27" s="68" t="s">
        <v>53</v>
      </c>
      <c r="G27" s="70" t="s">
        <v>56</v>
      </c>
      <c r="H27" s="91">
        <v>42.8</v>
      </c>
      <c r="I27" s="91">
        <v>45.2</v>
      </c>
      <c r="J27" s="79">
        <v>1</v>
      </c>
      <c r="K27" s="92">
        <v>1</v>
      </c>
      <c r="L27" s="223">
        <f>(K27+K28)/2</f>
        <v>1</v>
      </c>
      <c r="M27" s="228"/>
      <c r="N27" s="24"/>
    </row>
    <row r="28" spans="1:14" ht="26.4" x14ac:dyDescent="0.3">
      <c r="A28" s="192"/>
      <c r="B28" s="226"/>
      <c r="C28" s="176"/>
      <c r="D28" s="217"/>
      <c r="E28" s="68" t="s">
        <v>8</v>
      </c>
      <c r="F28" s="68" t="s">
        <v>28</v>
      </c>
      <c r="G28" s="70" t="s">
        <v>29</v>
      </c>
      <c r="H28" s="91">
        <v>42</v>
      </c>
      <c r="I28" s="91">
        <v>42</v>
      </c>
      <c r="J28" s="79">
        <f>I28/H28*100%</f>
        <v>1</v>
      </c>
      <c r="K28" s="92">
        <f>J28</f>
        <v>1</v>
      </c>
      <c r="L28" s="223"/>
      <c r="M28" s="228"/>
      <c r="N28" s="24"/>
    </row>
    <row r="29" spans="1:14" ht="52.8" x14ac:dyDescent="0.3">
      <c r="A29" s="192"/>
      <c r="B29" s="226"/>
      <c r="C29" s="161" t="s">
        <v>281</v>
      </c>
      <c r="D29" s="221" t="s">
        <v>21</v>
      </c>
      <c r="E29" s="57" t="s">
        <v>6</v>
      </c>
      <c r="F29" s="57" t="s">
        <v>42</v>
      </c>
      <c r="G29" s="45" t="s">
        <v>22</v>
      </c>
      <c r="H29" s="26">
        <v>0</v>
      </c>
      <c r="I29" s="26">
        <v>0</v>
      </c>
      <c r="J29" s="53"/>
      <c r="K29" s="58"/>
      <c r="L29" s="162">
        <v>1</v>
      </c>
      <c r="M29" s="228"/>
      <c r="N29" s="24"/>
    </row>
    <row r="30" spans="1:14" ht="26.4" x14ac:dyDescent="0.3">
      <c r="A30" s="192"/>
      <c r="B30" s="226"/>
      <c r="C30" s="161"/>
      <c r="D30" s="222"/>
      <c r="E30" s="57" t="s">
        <v>8</v>
      </c>
      <c r="F30" s="57" t="s">
        <v>74</v>
      </c>
      <c r="G30" s="45" t="s">
        <v>72</v>
      </c>
      <c r="H30" s="26">
        <v>18</v>
      </c>
      <c r="I30" s="26">
        <v>18</v>
      </c>
      <c r="J30" s="53">
        <f t="shared" si="0"/>
        <v>1</v>
      </c>
      <c r="K30" s="58">
        <f>J30</f>
        <v>1</v>
      </c>
      <c r="L30" s="162"/>
      <c r="M30" s="228"/>
      <c r="N30" s="24"/>
    </row>
    <row r="31" spans="1:14" ht="52.8" x14ac:dyDescent="0.3">
      <c r="A31" s="192"/>
      <c r="B31" s="226"/>
      <c r="C31" s="176" t="s">
        <v>282</v>
      </c>
      <c r="D31" s="219" t="s">
        <v>21</v>
      </c>
      <c r="E31" s="89" t="s">
        <v>6</v>
      </c>
      <c r="F31" s="89" t="s">
        <v>75</v>
      </c>
      <c r="G31" s="90" t="s">
        <v>22</v>
      </c>
      <c r="H31" s="91">
        <v>0</v>
      </c>
      <c r="I31" s="91">
        <v>0</v>
      </c>
      <c r="J31" s="79"/>
      <c r="K31" s="92"/>
      <c r="L31" s="223">
        <v>1</v>
      </c>
      <c r="M31" s="228"/>
      <c r="N31" s="24"/>
    </row>
    <row r="32" spans="1:14" ht="26.4" x14ac:dyDescent="0.3">
      <c r="A32" s="192"/>
      <c r="B32" s="226"/>
      <c r="C32" s="176"/>
      <c r="D32" s="220"/>
      <c r="E32" s="89" t="s">
        <v>8</v>
      </c>
      <c r="F32" s="89" t="s">
        <v>74</v>
      </c>
      <c r="G32" s="90" t="s">
        <v>72</v>
      </c>
      <c r="H32" s="91">
        <v>9</v>
      </c>
      <c r="I32" s="91">
        <v>9</v>
      </c>
      <c r="J32" s="79">
        <f t="shared" si="0"/>
        <v>1</v>
      </c>
      <c r="K32" s="92">
        <f>J32</f>
        <v>1</v>
      </c>
      <c r="L32" s="223"/>
      <c r="M32" s="228"/>
      <c r="N32" s="24"/>
    </row>
    <row r="33" spans="1:14" ht="52.8" x14ac:dyDescent="0.3">
      <c r="A33" s="192"/>
      <c r="B33" s="226"/>
      <c r="C33" s="161" t="s">
        <v>283</v>
      </c>
      <c r="D33" s="221" t="s">
        <v>21</v>
      </c>
      <c r="E33" s="57" t="s">
        <v>6</v>
      </c>
      <c r="F33" s="57" t="s">
        <v>76</v>
      </c>
      <c r="G33" s="45" t="s">
        <v>22</v>
      </c>
      <c r="H33" s="26">
        <v>100</v>
      </c>
      <c r="I33" s="26">
        <v>100</v>
      </c>
      <c r="J33" s="53">
        <f t="shared" si="0"/>
        <v>1</v>
      </c>
      <c r="K33" s="58">
        <v>1</v>
      </c>
      <c r="L33" s="162">
        <f>(K33+K34)/2</f>
        <v>1</v>
      </c>
      <c r="M33" s="228"/>
      <c r="N33" s="24"/>
    </row>
    <row r="34" spans="1:14" ht="26.4" x14ac:dyDescent="0.3">
      <c r="A34" s="192"/>
      <c r="B34" s="226"/>
      <c r="C34" s="161"/>
      <c r="D34" s="222"/>
      <c r="E34" s="57" t="s">
        <v>8</v>
      </c>
      <c r="F34" s="57" t="s">
        <v>74</v>
      </c>
      <c r="G34" s="45" t="s">
        <v>72</v>
      </c>
      <c r="H34" s="26">
        <v>4</v>
      </c>
      <c r="I34" s="26">
        <v>4</v>
      </c>
      <c r="J34" s="53">
        <f t="shared" si="0"/>
        <v>1</v>
      </c>
      <c r="K34" s="58">
        <f>J34</f>
        <v>1</v>
      </c>
      <c r="L34" s="162"/>
      <c r="M34" s="228"/>
      <c r="N34" s="24"/>
    </row>
    <row r="35" spans="1:14" ht="26.4" x14ac:dyDescent="0.3">
      <c r="A35" s="192"/>
      <c r="B35" s="226"/>
      <c r="C35" s="176" t="s">
        <v>267</v>
      </c>
      <c r="D35" s="219" t="s">
        <v>21</v>
      </c>
      <c r="E35" s="89" t="s">
        <v>6</v>
      </c>
      <c r="F35" s="89" t="s">
        <v>45</v>
      </c>
      <c r="G35" s="90" t="s">
        <v>72</v>
      </c>
      <c r="H35" s="91">
        <v>60</v>
      </c>
      <c r="I35" s="91">
        <v>60</v>
      </c>
      <c r="J35" s="79">
        <f>I35/H35*100%</f>
        <v>1</v>
      </c>
      <c r="K35" s="79">
        <v>1</v>
      </c>
      <c r="L35" s="223">
        <f>(K35+K36)/2</f>
        <v>1</v>
      </c>
      <c r="M35" s="228"/>
      <c r="N35" s="24"/>
    </row>
    <row r="36" spans="1:14" ht="54.75" customHeight="1" x14ac:dyDescent="0.3">
      <c r="A36" s="192"/>
      <c r="B36" s="226"/>
      <c r="C36" s="176"/>
      <c r="D36" s="220"/>
      <c r="E36" s="89" t="s">
        <v>8</v>
      </c>
      <c r="F36" s="89" t="s">
        <v>16</v>
      </c>
      <c r="G36" s="90" t="s">
        <v>73</v>
      </c>
      <c r="H36" s="91">
        <v>31764</v>
      </c>
      <c r="I36" s="91">
        <v>32060</v>
      </c>
      <c r="J36" s="79">
        <v>1</v>
      </c>
      <c r="K36" s="92">
        <v>1</v>
      </c>
      <c r="L36" s="218"/>
      <c r="M36" s="228"/>
      <c r="N36" s="24"/>
    </row>
    <row r="37" spans="1:14" ht="26.4" x14ac:dyDescent="0.3">
      <c r="A37" s="192"/>
      <c r="B37" s="226"/>
      <c r="C37" s="161" t="s">
        <v>268</v>
      </c>
      <c r="D37" s="221" t="s">
        <v>21</v>
      </c>
      <c r="E37" s="57" t="s">
        <v>6</v>
      </c>
      <c r="F37" s="57" t="s">
        <v>45</v>
      </c>
      <c r="G37" s="45" t="s">
        <v>72</v>
      </c>
      <c r="H37" s="26">
        <v>34</v>
      </c>
      <c r="I37" s="26">
        <v>34</v>
      </c>
      <c r="J37" s="53">
        <f>I37/H37*100%</f>
        <v>1</v>
      </c>
      <c r="K37" s="53">
        <v>1</v>
      </c>
      <c r="L37" s="162">
        <f>(K37+K38)/2</f>
        <v>1</v>
      </c>
      <c r="M37" s="228"/>
      <c r="N37" s="24"/>
    </row>
    <row r="38" spans="1:14" ht="39" customHeight="1" x14ac:dyDescent="0.3">
      <c r="A38" s="192"/>
      <c r="B38" s="226"/>
      <c r="C38" s="161"/>
      <c r="D38" s="222"/>
      <c r="E38" s="57" t="s">
        <v>8</v>
      </c>
      <c r="F38" s="57" t="s">
        <v>16</v>
      </c>
      <c r="G38" s="45" t="s">
        <v>73</v>
      </c>
      <c r="H38" s="26">
        <v>11580</v>
      </c>
      <c r="I38" s="26">
        <v>11655</v>
      </c>
      <c r="J38" s="53">
        <v>1</v>
      </c>
      <c r="K38" s="58">
        <v>1</v>
      </c>
      <c r="L38" s="174"/>
      <c r="M38" s="228"/>
      <c r="N38" s="24"/>
    </row>
    <row r="39" spans="1:14" ht="26.4" x14ac:dyDescent="0.3">
      <c r="A39" s="192"/>
      <c r="B39" s="226"/>
      <c r="C39" s="176" t="s">
        <v>46</v>
      </c>
      <c r="D39" s="158" t="s">
        <v>171</v>
      </c>
      <c r="E39" s="77" t="s">
        <v>6</v>
      </c>
      <c r="F39" s="77" t="s">
        <v>38</v>
      </c>
      <c r="G39" s="78" t="s">
        <v>39</v>
      </c>
      <c r="H39" s="91">
        <v>0</v>
      </c>
      <c r="I39" s="91">
        <v>0</v>
      </c>
      <c r="J39" s="79">
        <v>1</v>
      </c>
      <c r="K39" s="223">
        <v>1</v>
      </c>
      <c r="L39" s="223">
        <f>(K39+K42)/2</f>
        <v>1</v>
      </c>
      <c r="M39" s="228"/>
      <c r="N39" s="24"/>
    </row>
    <row r="40" spans="1:14" ht="158.4" x14ac:dyDescent="0.3">
      <c r="A40" s="192"/>
      <c r="B40" s="226"/>
      <c r="C40" s="176"/>
      <c r="D40" s="158"/>
      <c r="E40" s="77" t="s">
        <v>6</v>
      </c>
      <c r="F40" s="77" t="s">
        <v>186</v>
      </c>
      <c r="G40" s="81" t="s">
        <v>22</v>
      </c>
      <c r="H40" s="91">
        <v>0</v>
      </c>
      <c r="I40" s="91">
        <v>0</v>
      </c>
      <c r="J40" s="79"/>
      <c r="K40" s="223"/>
      <c r="L40" s="223"/>
      <c r="M40" s="228"/>
      <c r="N40" s="24"/>
    </row>
    <row r="41" spans="1:14" ht="42.75" customHeight="1" x14ac:dyDescent="0.3">
      <c r="A41" s="192"/>
      <c r="B41" s="226"/>
      <c r="C41" s="176"/>
      <c r="D41" s="158"/>
      <c r="E41" s="77" t="s">
        <v>6</v>
      </c>
      <c r="F41" s="77" t="s">
        <v>187</v>
      </c>
      <c r="G41" s="81" t="s">
        <v>22</v>
      </c>
      <c r="H41" s="91">
        <v>98</v>
      </c>
      <c r="I41" s="91">
        <v>100</v>
      </c>
      <c r="J41" s="79">
        <v>1</v>
      </c>
      <c r="K41" s="223"/>
      <c r="L41" s="223"/>
      <c r="M41" s="228"/>
      <c r="N41" s="24"/>
    </row>
    <row r="42" spans="1:14" ht="26.4" x14ac:dyDescent="0.3">
      <c r="A42" s="192"/>
      <c r="B42" s="226"/>
      <c r="C42" s="176"/>
      <c r="D42" s="158"/>
      <c r="E42" s="77" t="s">
        <v>8</v>
      </c>
      <c r="F42" s="77" t="s">
        <v>188</v>
      </c>
      <c r="G42" s="78" t="s">
        <v>37</v>
      </c>
      <c r="H42" s="91">
        <v>4</v>
      </c>
      <c r="I42" s="91">
        <v>4</v>
      </c>
      <c r="J42" s="79">
        <f t="shared" si="0"/>
        <v>1</v>
      </c>
      <c r="K42" s="92">
        <f>J42</f>
        <v>1</v>
      </c>
      <c r="L42" s="223"/>
      <c r="M42" s="228"/>
      <c r="N42" s="24"/>
    </row>
    <row r="43" spans="1:14" ht="26.4" x14ac:dyDescent="0.3">
      <c r="A43" s="192"/>
      <c r="B43" s="226"/>
      <c r="C43" s="161" t="s">
        <v>66</v>
      </c>
      <c r="D43" s="168" t="s">
        <v>172</v>
      </c>
      <c r="E43" s="55" t="s">
        <v>6</v>
      </c>
      <c r="F43" s="55" t="s">
        <v>38</v>
      </c>
      <c r="G43" s="56" t="s">
        <v>39</v>
      </c>
      <c r="H43" s="26">
        <v>0</v>
      </c>
      <c r="I43" s="26">
        <v>0</v>
      </c>
      <c r="J43" s="53">
        <v>1</v>
      </c>
      <c r="K43" s="58">
        <f>J43</f>
        <v>1</v>
      </c>
      <c r="L43" s="162">
        <f>(K43+K44)/2</f>
        <v>1</v>
      </c>
      <c r="M43" s="228"/>
      <c r="N43" s="24"/>
    </row>
    <row r="44" spans="1:14" ht="26.4" x14ac:dyDescent="0.3">
      <c r="A44" s="193"/>
      <c r="B44" s="222"/>
      <c r="C44" s="161"/>
      <c r="D44" s="168"/>
      <c r="E44" s="55" t="s">
        <v>8</v>
      </c>
      <c r="F44" s="55" t="s">
        <v>47</v>
      </c>
      <c r="G44" s="56" t="s">
        <v>37</v>
      </c>
      <c r="H44" s="26">
        <v>690</v>
      </c>
      <c r="I44" s="26">
        <v>690</v>
      </c>
      <c r="J44" s="53">
        <f t="shared" si="0"/>
        <v>1</v>
      </c>
      <c r="K44" s="58">
        <f>J44</f>
        <v>1</v>
      </c>
      <c r="L44" s="162"/>
      <c r="M44" s="229"/>
      <c r="N44" s="24"/>
    </row>
    <row r="46" spans="1:14" ht="12.75" x14ac:dyDescent="0.2">
      <c r="H46" s="34"/>
      <c r="I46" s="34"/>
    </row>
    <row r="47" spans="1:14" ht="12.75" x14ac:dyDescent="0.2">
      <c r="H47" s="34"/>
      <c r="I47" s="34"/>
      <c r="J47" s="34"/>
      <c r="K47" s="34"/>
    </row>
    <row r="48" spans="1:14" ht="12.75" x14ac:dyDescent="0.2">
      <c r="H48" s="34"/>
      <c r="I48" s="34"/>
    </row>
  </sheetData>
  <autoFilter ref="A6:N6"/>
  <mergeCells count="61">
    <mergeCell ref="L23:L24"/>
    <mergeCell ref="A7:A44"/>
    <mergeCell ref="B7:B44"/>
    <mergeCell ref="M7:M44"/>
    <mergeCell ref="C37:C38"/>
    <mergeCell ref="D37:D38"/>
    <mergeCell ref="L37:L38"/>
    <mergeCell ref="C19:C20"/>
    <mergeCell ref="D19:D20"/>
    <mergeCell ref="L19:L20"/>
    <mergeCell ref="C27:C28"/>
    <mergeCell ref="D27:D28"/>
    <mergeCell ref="L27:L28"/>
    <mergeCell ref="C43:C44"/>
    <mergeCell ref="D43:D44"/>
    <mergeCell ref="L43:L44"/>
    <mergeCell ref="C35:C36"/>
    <mergeCell ref="D35:D36"/>
    <mergeCell ref="L35:L36"/>
    <mergeCell ref="C39:C42"/>
    <mergeCell ref="D39:D42"/>
    <mergeCell ref="K39:K41"/>
    <mergeCell ref="L39:L42"/>
    <mergeCell ref="C33:C34"/>
    <mergeCell ref="D33:D34"/>
    <mergeCell ref="L33:L34"/>
    <mergeCell ref="L29:L30"/>
    <mergeCell ref="C31:C32"/>
    <mergeCell ref="D31:D32"/>
    <mergeCell ref="L31:L32"/>
    <mergeCell ref="C29:C30"/>
    <mergeCell ref="D29:D30"/>
    <mergeCell ref="C21:C22"/>
    <mergeCell ref="L21:L22"/>
    <mergeCell ref="D13:D14"/>
    <mergeCell ref="C13:C14"/>
    <mergeCell ref="D15:D16"/>
    <mergeCell ref="C15:C16"/>
    <mergeCell ref="D17:D18"/>
    <mergeCell ref="D21:D22"/>
    <mergeCell ref="D11:D12"/>
    <mergeCell ref="C11:C12"/>
    <mergeCell ref="L11:L12"/>
    <mergeCell ref="L13:L14"/>
    <mergeCell ref="L15:L16"/>
    <mergeCell ref="C23:C24"/>
    <mergeCell ref="D23:D24"/>
    <mergeCell ref="C25:C26"/>
    <mergeCell ref="D25:D26"/>
    <mergeCell ref="B1:N1"/>
    <mergeCell ref="B2:N2"/>
    <mergeCell ref="B3:N3"/>
    <mergeCell ref="L7:L8"/>
    <mergeCell ref="L9:L10"/>
    <mergeCell ref="C17:C18"/>
    <mergeCell ref="L17:L18"/>
    <mergeCell ref="L25:L26"/>
    <mergeCell ref="C7:C8"/>
    <mergeCell ref="D7:D8"/>
    <mergeCell ref="D9:D10"/>
    <mergeCell ref="C9:C10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7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60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0.3320312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22.88671875" style="7" customWidth="1"/>
    <col min="11" max="11" width="25.664062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7.2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91">
        <v>18</v>
      </c>
      <c r="B7" s="134" t="s">
        <v>151</v>
      </c>
      <c r="C7" s="158" t="s">
        <v>214</v>
      </c>
      <c r="D7" s="158" t="s">
        <v>21</v>
      </c>
      <c r="E7" s="77" t="s">
        <v>6</v>
      </c>
      <c r="F7" s="93" t="s">
        <v>53</v>
      </c>
      <c r="G7" s="81" t="s">
        <v>56</v>
      </c>
      <c r="H7" s="75">
        <v>23.8</v>
      </c>
      <c r="I7" s="75">
        <v>28.1</v>
      </c>
      <c r="J7" s="79">
        <v>1</v>
      </c>
      <c r="K7" s="79">
        <v>1</v>
      </c>
      <c r="L7" s="163">
        <f>(K7+K8)/2</f>
        <v>1</v>
      </c>
      <c r="M7" s="160" t="s">
        <v>311</v>
      </c>
      <c r="N7" s="1"/>
    </row>
    <row r="8" spans="1:14" ht="26.4" x14ac:dyDescent="0.3">
      <c r="A8" s="192"/>
      <c r="B8" s="210"/>
      <c r="C8" s="158"/>
      <c r="D8" s="158"/>
      <c r="E8" s="77" t="s">
        <v>8</v>
      </c>
      <c r="F8" s="93" t="s">
        <v>65</v>
      </c>
      <c r="G8" s="78" t="s">
        <v>29</v>
      </c>
      <c r="H8" s="75">
        <v>210</v>
      </c>
      <c r="I8" s="75">
        <v>210</v>
      </c>
      <c r="J8" s="79">
        <f t="shared" ref="J8:J56" si="0">I8/H8*100%</f>
        <v>1</v>
      </c>
      <c r="K8" s="79">
        <f>J8</f>
        <v>1</v>
      </c>
      <c r="L8" s="163"/>
      <c r="M8" s="160"/>
      <c r="N8" s="1"/>
    </row>
    <row r="9" spans="1:14" ht="38.25" customHeight="1" x14ac:dyDescent="0.3">
      <c r="A9" s="192"/>
      <c r="B9" s="210"/>
      <c r="C9" s="156" t="s">
        <v>121</v>
      </c>
      <c r="D9" s="156" t="s">
        <v>21</v>
      </c>
      <c r="E9" s="55" t="s">
        <v>6</v>
      </c>
      <c r="F9" s="54" t="s">
        <v>68</v>
      </c>
      <c r="G9" s="52" t="s">
        <v>56</v>
      </c>
      <c r="H9" s="29">
        <v>5.4</v>
      </c>
      <c r="I9" s="29">
        <v>6.25</v>
      </c>
      <c r="J9" s="53">
        <v>1</v>
      </c>
      <c r="K9" s="53">
        <v>1</v>
      </c>
      <c r="L9" s="169">
        <f>(K9+K10)/2</f>
        <v>1</v>
      </c>
      <c r="M9" s="160"/>
      <c r="N9" s="1"/>
    </row>
    <row r="10" spans="1:14" ht="26.4" x14ac:dyDescent="0.3">
      <c r="A10" s="192"/>
      <c r="B10" s="210"/>
      <c r="C10" s="156"/>
      <c r="D10" s="156"/>
      <c r="E10" s="55" t="s">
        <v>8</v>
      </c>
      <c r="F10" s="54" t="s">
        <v>65</v>
      </c>
      <c r="G10" s="56" t="s">
        <v>29</v>
      </c>
      <c r="H10" s="29">
        <v>224</v>
      </c>
      <c r="I10" s="29">
        <v>224</v>
      </c>
      <c r="J10" s="53">
        <f t="shared" si="0"/>
        <v>1</v>
      </c>
      <c r="K10" s="53">
        <f>J10</f>
        <v>1</v>
      </c>
      <c r="L10" s="169"/>
      <c r="M10" s="160"/>
      <c r="N10" s="1"/>
    </row>
    <row r="11" spans="1:14" ht="52.8" x14ac:dyDescent="0.3">
      <c r="A11" s="192"/>
      <c r="B11" s="210"/>
      <c r="C11" s="142" t="s">
        <v>215</v>
      </c>
      <c r="D11" s="158" t="s">
        <v>21</v>
      </c>
      <c r="E11" s="68" t="s">
        <v>6</v>
      </c>
      <c r="F11" s="86" t="s">
        <v>34</v>
      </c>
      <c r="G11" s="94" t="s">
        <v>56</v>
      </c>
      <c r="H11" s="95">
        <v>0</v>
      </c>
      <c r="I11" s="95">
        <v>0</v>
      </c>
      <c r="J11" s="79"/>
      <c r="K11" s="72"/>
      <c r="L11" s="144">
        <v>1</v>
      </c>
      <c r="M11" s="160"/>
      <c r="N11" s="1"/>
    </row>
    <row r="12" spans="1:14" ht="26.4" x14ac:dyDescent="0.3">
      <c r="A12" s="192"/>
      <c r="B12" s="210"/>
      <c r="C12" s="142"/>
      <c r="D12" s="158"/>
      <c r="E12" s="68" t="s">
        <v>8</v>
      </c>
      <c r="F12" s="86" t="s">
        <v>65</v>
      </c>
      <c r="G12" s="70" t="s">
        <v>29</v>
      </c>
      <c r="H12" s="95">
        <v>28</v>
      </c>
      <c r="I12" s="95">
        <v>28</v>
      </c>
      <c r="J12" s="79">
        <f t="shared" si="0"/>
        <v>1</v>
      </c>
      <c r="K12" s="72">
        <f>J12</f>
        <v>1</v>
      </c>
      <c r="L12" s="144"/>
      <c r="M12" s="160"/>
      <c r="N12" s="1"/>
    </row>
    <row r="13" spans="1:14" ht="75" customHeight="1" x14ac:dyDescent="0.3">
      <c r="A13" s="192"/>
      <c r="B13" s="210"/>
      <c r="C13" s="156" t="s">
        <v>216</v>
      </c>
      <c r="D13" s="156" t="s">
        <v>21</v>
      </c>
      <c r="E13" s="55" t="s">
        <v>6</v>
      </c>
      <c r="F13" s="55" t="s">
        <v>62</v>
      </c>
      <c r="G13" s="52" t="s">
        <v>56</v>
      </c>
      <c r="H13" s="29">
        <v>100</v>
      </c>
      <c r="I13" s="29">
        <v>100</v>
      </c>
      <c r="J13" s="53">
        <f t="shared" si="0"/>
        <v>1</v>
      </c>
      <c r="K13" s="53">
        <v>1</v>
      </c>
      <c r="L13" s="169">
        <f>(K13+K14)/2</f>
        <v>1</v>
      </c>
      <c r="M13" s="160"/>
      <c r="N13" s="1"/>
    </row>
    <row r="14" spans="1:14" ht="26.4" x14ac:dyDescent="0.3">
      <c r="A14" s="192"/>
      <c r="B14" s="210"/>
      <c r="C14" s="156"/>
      <c r="D14" s="156"/>
      <c r="E14" s="55" t="s">
        <v>8</v>
      </c>
      <c r="F14" s="54" t="s">
        <v>99</v>
      </c>
      <c r="G14" s="56" t="s">
        <v>29</v>
      </c>
      <c r="H14" s="29">
        <v>11</v>
      </c>
      <c r="I14" s="29">
        <v>11</v>
      </c>
      <c r="J14" s="53">
        <f t="shared" si="0"/>
        <v>1</v>
      </c>
      <c r="K14" s="53">
        <f>J14</f>
        <v>1</v>
      </c>
      <c r="L14" s="169"/>
      <c r="M14" s="160"/>
      <c r="N14" s="1"/>
    </row>
    <row r="15" spans="1:14" ht="52.8" x14ac:dyDescent="0.3">
      <c r="A15" s="192"/>
      <c r="B15" s="210"/>
      <c r="C15" s="158" t="s">
        <v>218</v>
      </c>
      <c r="D15" s="158" t="s">
        <v>21</v>
      </c>
      <c r="E15" s="77" t="s">
        <v>6</v>
      </c>
      <c r="F15" s="93" t="s">
        <v>53</v>
      </c>
      <c r="G15" s="81" t="s">
        <v>56</v>
      </c>
      <c r="H15" s="96">
        <v>36.799999999999997</v>
      </c>
      <c r="I15" s="96">
        <v>36.799999999999997</v>
      </c>
      <c r="J15" s="79">
        <f>I15/H15*100%</f>
        <v>1</v>
      </c>
      <c r="K15" s="79">
        <v>1</v>
      </c>
      <c r="L15" s="163">
        <f>(K15+K16)/2</f>
        <v>1</v>
      </c>
      <c r="M15" s="160"/>
      <c r="N15" s="1"/>
    </row>
    <row r="16" spans="1:14" ht="26.4" x14ac:dyDescent="0.3">
      <c r="A16" s="192"/>
      <c r="B16" s="210"/>
      <c r="C16" s="159"/>
      <c r="D16" s="158"/>
      <c r="E16" s="77" t="s">
        <v>8</v>
      </c>
      <c r="F16" s="93" t="s">
        <v>65</v>
      </c>
      <c r="G16" s="78" t="s">
        <v>29</v>
      </c>
      <c r="H16" s="96">
        <v>76</v>
      </c>
      <c r="I16" s="96">
        <v>76</v>
      </c>
      <c r="J16" s="79">
        <f>I16/H16*100%</f>
        <v>1</v>
      </c>
      <c r="K16" s="79">
        <f>J16</f>
        <v>1</v>
      </c>
      <c r="L16" s="163"/>
      <c r="M16" s="160"/>
      <c r="N16" s="1"/>
    </row>
    <row r="17" spans="1:14" ht="42" customHeight="1" x14ac:dyDescent="0.3">
      <c r="A17" s="192"/>
      <c r="B17" s="210"/>
      <c r="C17" s="156" t="s">
        <v>219</v>
      </c>
      <c r="D17" s="156" t="s">
        <v>21</v>
      </c>
      <c r="E17" s="55" t="s">
        <v>6</v>
      </c>
      <c r="F17" s="55" t="s">
        <v>68</v>
      </c>
      <c r="G17" s="52" t="s">
        <v>56</v>
      </c>
      <c r="H17" s="29">
        <v>4.5</v>
      </c>
      <c r="I17" s="29">
        <v>4.5</v>
      </c>
      <c r="J17" s="53">
        <f>I17/H17*100%</f>
        <v>1</v>
      </c>
      <c r="K17" s="53">
        <v>1</v>
      </c>
      <c r="L17" s="169">
        <f>(K17+K18)/2</f>
        <v>1</v>
      </c>
      <c r="M17" s="160"/>
      <c r="N17" s="1"/>
    </row>
    <row r="18" spans="1:14" ht="26.4" x14ac:dyDescent="0.3">
      <c r="A18" s="192"/>
      <c r="B18" s="210"/>
      <c r="C18" s="157"/>
      <c r="D18" s="156"/>
      <c r="E18" s="55" t="s">
        <v>8</v>
      </c>
      <c r="F18" s="54" t="s">
        <v>65</v>
      </c>
      <c r="G18" s="56" t="s">
        <v>29</v>
      </c>
      <c r="H18" s="29">
        <v>89</v>
      </c>
      <c r="I18" s="29">
        <v>89</v>
      </c>
      <c r="J18" s="53">
        <f>I18/H18*100%</f>
        <v>1</v>
      </c>
      <c r="K18" s="53">
        <f>J18</f>
        <v>1</v>
      </c>
      <c r="L18" s="169"/>
      <c r="M18" s="160"/>
      <c r="N18" s="1"/>
    </row>
    <row r="19" spans="1:14" ht="52.8" x14ac:dyDescent="0.3">
      <c r="A19" s="192"/>
      <c r="B19" s="210"/>
      <c r="C19" s="158" t="s">
        <v>217</v>
      </c>
      <c r="D19" s="158" t="s">
        <v>21</v>
      </c>
      <c r="E19" s="77" t="s">
        <v>6</v>
      </c>
      <c r="F19" s="77" t="s">
        <v>34</v>
      </c>
      <c r="G19" s="78" t="s">
        <v>56</v>
      </c>
      <c r="H19" s="75">
        <v>14.3</v>
      </c>
      <c r="I19" s="74">
        <v>14.3</v>
      </c>
      <c r="J19" s="79">
        <v>1</v>
      </c>
      <c r="K19" s="79">
        <f>J19</f>
        <v>1</v>
      </c>
      <c r="L19" s="163">
        <f>(K19+K20)/2</f>
        <v>1</v>
      </c>
      <c r="M19" s="160"/>
      <c r="N19" s="1"/>
    </row>
    <row r="20" spans="1:14" ht="26.4" x14ac:dyDescent="0.3">
      <c r="A20" s="192"/>
      <c r="B20" s="210"/>
      <c r="C20" s="159"/>
      <c r="D20" s="158"/>
      <c r="E20" s="77" t="s">
        <v>8</v>
      </c>
      <c r="F20" s="68" t="s">
        <v>67</v>
      </c>
      <c r="G20" s="78" t="s">
        <v>29</v>
      </c>
      <c r="H20" s="75">
        <v>7</v>
      </c>
      <c r="I20" s="75">
        <v>7</v>
      </c>
      <c r="J20" s="79">
        <f t="shared" si="0"/>
        <v>1</v>
      </c>
      <c r="K20" s="79">
        <f>J20</f>
        <v>1</v>
      </c>
      <c r="L20" s="163"/>
      <c r="M20" s="160"/>
      <c r="N20" s="1"/>
    </row>
    <row r="21" spans="1:14" ht="52.8" x14ac:dyDescent="0.3">
      <c r="A21" s="192"/>
      <c r="B21" s="210"/>
      <c r="C21" s="156" t="s">
        <v>220</v>
      </c>
      <c r="D21" s="156" t="s">
        <v>21</v>
      </c>
      <c r="E21" s="55" t="s">
        <v>6</v>
      </c>
      <c r="F21" s="54" t="s">
        <v>53</v>
      </c>
      <c r="G21" s="52" t="s">
        <v>56</v>
      </c>
      <c r="H21" s="29">
        <v>51</v>
      </c>
      <c r="I21" s="29">
        <v>59.2</v>
      </c>
      <c r="J21" s="53">
        <v>1</v>
      </c>
      <c r="K21" s="53">
        <f>J21/1</f>
        <v>1</v>
      </c>
      <c r="L21" s="169">
        <f>(K21+K22)/2</f>
        <v>1</v>
      </c>
      <c r="M21" s="160"/>
      <c r="N21" s="1"/>
    </row>
    <row r="22" spans="1:14" ht="26.4" x14ac:dyDescent="0.3">
      <c r="A22" s="192"/>
      <c r="B22" s="210"/>
      <c r="C22" s="156"/>
      <c r="D22" s="156"/>
      <c r="E22" s="55" t="s">
        <v>8</v>
      </c>
      <c r="F22" s="54" t="s">
        <v>65</v>
      </c>
      <c r="G22" s="56" t="s">
        <v>29</v>
      </c>
      <c r="H22" s="29">
        <v>49</v>
      </c>
      <c r="I22" s="29">
        <v>49</v>
      </c>
      <c r="J22" s="53">
        <f t="shared" si="0"/>
        <v>1</v>
      </c>
      <c r="K22" s="53">
        <f>J22</f>
        <v>1</v>
      </c>
      <c r="L22" s="169"/>
      <c r="M22" s="160"/>
      <c r="N22" s="1"/>
    </row>
    <row r="23" spans="1:14" ht="38.25" customHeight="1" x14ac:dyDescent="0.3">
      <c r="A23" s="192"/>
      <c r="B23" s="210"/>
      <c r="C23" s="158" t="s">
        <v>221</v>
      </c>
      <c r="D23" s="158" t="s">
        <v>21</v>
      </c>
      <c r="E23" s="77" t="s">
        <v>6</v>
      </c>
      <c r="F23" s="93" t="s">
        <v>68</v>
      </c>
      <c r="G23" s="81" t="s">
        <v>56</v>
      </c>
      <c r="H23" s="96">
        <v>4.8</v>
      </c>
      <c r="I23" s="96">
        <v>9.5</v>
      </c>
      <c r="J23" s="79">
        <v>1</v>
      </c>
      <c r="K23" s="79">
        <v>1</v>
      </c>
      <c r="L23" s="163">
        <f>(K23+K24)/2</f>
        <v>1</v>
      </c>
      <c r="M23" s="160"/>
      <c r="N23" s="1"/>
    </row>
    <row r="24" spans="1:14" ht="26.4" x14ac:dyDescent="0.3">
      <c r="A24" s="192"/>
      <c r="B24" s="210"/>
      <c r="C24" s="158"/>
      <c r="D24" s="158"/>
      <c r="E24" s="77" t="s">
        <v>8</v>
      </c>
      <c r="F24" s="93" t="s">
        <v>65</v>
      </c>
      <c r="G24" s="78" t="s">
        <v>29</v>
      </c>
      <c r="H24" s="96">
        <v>42</v>
      </c>
      <c r="I24" s="96">
        <v>42</v>
      </c>
      <c r="J24" s="79">
        <f t="shared" si="0"/>
        <v>1</v>
      </c>
      <c r="K24" s="79">
        <f>J24</f>
        <v>1</v>
      </c>
      <c r="L24" s="163"/>
      <c r="M24" s="160"/>
      <c r="N24" s="1"/>
    </row>
    <row r="25" spans="1:14" ht="52.8" x14ac:dyDescent="0.3">
      <c r="A25" s="192"/>
      <c r="B25" s="210"/>
      <c r="C25" s="156" t="s">
        <v>222</v>
      </c>
      <c r="D25" s="156" t="s">
        <v>21</v>
      </c>
      <c r="E25" s="55" t="s">
        <v>6</v>
      </c>
      <c r="F25" s="54" t="s">
        <v>34</v>
      </c>
      <c r="G25" s="52" t="s">
        <v>56</v>
      </c>
      <c r="H25" s="29">
        <v>0</v>
      </c>
      <c r="I25" s="29">
        <v>0</v>
      </c>
      <c r="J25" s="53"/>
      <c r="K25" s="53"/>
      <c r="L25" s="169">
        <v>1</v>
      </c>
      <c r="M25" s="160"/>
      <c r="N25" s="1"/>
    </row>
    <row r="26" spans="1:14" ht="26.4" x14ac:dyDescent="0.3">
      <c r="A26" s="192"/>
      <c r="B26" s="210"/>
      <c r="C26" s="156"/>
      <c r="D26" s="156"/>
      <c r="E26" s="55" t="s">
        <v>8</v>
      </c>
      <c r="F26" s="54" t="s">
        <v>65</v>
      </c>
      <c r="G26" s="56" t="s">
        <v>29</v>
      </c>
      <c r="H26" s="29">
        <v>20</v>
      </c>
      <c r="I26" s="29">
        <v>20</v>
      </c>
      <c r="J26" s="53">
        <f t="shared" si="0"/>
        <v>1</v>
      </c>
      <c r="K26" s="53">
        <f>J26</f>
        <v>1</v>
      </c>
      <c r="L26" s="169"/>
      <c r="M26" s="160"/>
      <c r="N26" s="1"/>
    </row>
    <row r="27" spans="1:14" ht="52.8" x14ac:dyDescent="0.3">
      <c r="A27" s="192"/>
      <c r="B27" s="210"/>
      <c r="C27" s="158" t="s">
        <v>223</v>
      </c>
      <c r="D27" s="158" t="s">
        <v>21</v>
      </c>
      <c r="E27" s="77" t="s">
        <v>6</v>
      </c>
      <c r="F27" s="93" t="s">
        <v>53</v>
      </c>
      <c r="G27" s="81" t="s">
        <v>56</v>
      </c>
      <c r="H27" s="96">
        <v>14.5</v>
      </c>
      <c r="I27" s="96">
        <v>15.9</v>
      </c>
      <c r="J27" s="79">
        <v>1</v>
      </c>
      <c r="K27" s="79">
        <v>1</v>
      </c>
      <c r="L27" s="163">
        <f>(K27+K28)/2</f>
        <v>1</v>
      </c>
      <c r="M27" s="160"/>
      <c r="N27" s="1"/>
    </row>
    <row r="28" spans="1:14" ht="26.4" x14ac:dyDescent="0.3">
      <c r="A28" s="192"/>
      <c r="B28" s="210"/>
      <c r="C28" s="158"/>
      <c r="D28" s="158"/>
      <c r="E28" s="77" t="s">
        <v>8</v>
      </c>
      <c r="F28" s="93" t="s">
        <v>65</v>
      </c>
      <c r="G28" s="78" t="s">
        <v>29</v>
      </c>
      <c r="H28" s="96">
        <v>69</v>
      </c>
      <c r="I28" s="96">
        <v>69</v>
      </c>
      <c r="J28" s="79">
        <f t="shared" si="0"/>
        <v>1</v>
      </c>
      <c r="K28" s="79">
        <f>J28</f>
        <v>1</v>
      </c>
      <c r="L28" s="163"/>
      <c r="M28" s="160"/>
      <c r="N28" s="1"/>
    </row>
    <row r="29" spans="1:14" ht="38.25" customHeight="1" x14ac:dyDescent="0.3">
      <c r="A29" s="192"/>
      <c r="B29" s="210"/>
      <c r="C29" s="156" t="s">
        <v>122</v>
      </c>
      <c r="D29" s="156" t="s">
        <v>21</v>
      </c>
      <c r="E29" s="55" t="s">
        <v>6</v>
      </c>
      <c r="F29" s="54" t="s">
        <v>68</v>
      </c>
      <c r="G29" s="52" t="s">
        <v>56</v>
      </c>
      <c r="H29" s="29">
        <v>6</v>
      </c>
      <c r="I29" s="29">
        <v>6.6</v>
      </c>
      <c r="J29" s="53">
        <v>1</v>
      </c>
      <c r="K29" s="53">
        <v>1</v>
      </c>
      <c r="L29" s="169">
        <f>(K29+K30)/2</f>
        <v>1</v>
      </c>
      <c r="M29" s="160"/>
      <c r="N29" s="1"/>
    </row>
    <row r="30" spans="1:14" ht="26.4" x14ac:dyDescent="0.3">
      <c r="A30" s="192"/>
      <c r="B30" s="210"/>
      <c r="C30" s="156"/>
      <c r="D30" s="156"/>
      <c r="E30" s="55" t="s">
        <v>8</v>
      </c>
      <c r="F30" s="54" t="s">
        <v>65</v>
      </c>
      <c r="G30" s="56" t="s">
        <v>29</v>
      </c>
      <c r="H30" s="29">
        <v>167</v>
      </c>
      <c r="I30" s="29">
        <v>167</v>
      </c>
      <c r="J30" s="53">
        <f t="shared" si="0"/>
        <v>1</v>
      </c>
      <c r="K30" s="53">
        <f>J30</f>
        <v>1</v>
      </c>
      <c r="L30" s="169"/>
      <c r="M30" s="160"/>
      <c r="N30" s="1"/>
    </row>
    <row r="31" spans="1:14" ht="52.8" x14ac:dyDescent="0.3">
      <c r="A31" s="192"/>
      <c r="B31" s="210"/>
      <c r="C31" s="158" t="s">
        <v>224</v>
      </c>
      <c r="D31" s="158" t="s">
        <v>21</v>
      </c>
      <c r="E31" s="77" t="s">
        <v>6</v>
      </c>
      <c r="F31" s="93" t="s">
        <v>34</v>
      </c>
      <c r="G31" s="81" t="s">
        <v>56</v>
      </c>
      <c r="H31" s="96">
        <v>4.8</v>
      </c>
      <c r="I31" s="96">
        <v>7.1</v>
      </c>
      <c r="J31" s="79">
        <v>1</v>
      </c>
      <c r="K31" s="79">
        <v>1</v>
      </c>
      <c r="L31" s="163">
        <f>(K31+K32)/2</f>
        <v>1</v>
      </c>
      <c r="M31" s="160"/>
      <c r="N31" s="1"/>
    </row>
    <row r="32" spans="1:14" ht="26.4" x14ac:dyDescent="0.3">
      <c r="A32" s="192"/>
      <c r="B32" s="210"/>
      <c r="C32" s="158"/>
      <c r="D32" s="158"/>
      <c r="E32" s="77" t="s">
        <v>8</v>
      </c>
      <c r="F32" s="93" t="s">
        <v>65</v>
      </c>
      <c r="G32" s="78" t="s">
        <v>29</v>
      </c>
      <c r="H32" s="96">
        <v>42</v>
      </c>
      <c r="I32" s="96">
        <v>42</v>
      </c>
      <c r="J32" s="79">
        <f t="shared" si="0"/>
        <v>1</v>
      </c>
      <c r="K32" s="79">
        <f>J32</f>
        <v>1</v>
      </c>
      <c r="L32" s="163"/>
      <c r="M32" s="160"/>
      <c r="N32" s="1"/>
    </row>
    <row r="33" spans="1:14" ht="79.5" customHeight="1" x14ac:dyDescent="0.3">
      <c r="A33" s="192"/>
      <c r="B33" s="210"/>
      <c r="C33" s="156" t="s">
        <v>225</v>
      </c>
      <c r="D33" s="156" t="s">
        <v>21</v>
      </c>
      <c r="E33" s="55" t="s">
        <v>6</v>
      </c>
      <c r="F33" s="55" t="s">
        <v>62</v>
      </c>
      <c r="G33" s="52" t="s">
        <v>56</v>
      </c>
      <c r="H33" s="29">
        <v>100</v>
      </c>
      <c r="I33" s="29">
        <v>100</v>
      </c>
      <c r="J33" s="53">
        <f t="shared" si="0"/>
        <v>1</v>
      </c>
      <c r="K33" s="53">
        <v>1</v>
      </c>
      <c r="L33" s="169">
        <f>(K33+K34)/2</f>
        <v>1</v>
      </c>
      <c r="M33" s="160"/>
      <c r="N33" s="1"/>
    </row>
    <row r="34" spans="1:14" ht="26.4" x14ac:dyDescent="0.3">
      <c r="A34" s="192"/>
      <c r="B34" s="210"/>
      <c r="C34" s="156"/>
      <c r="D34" s="156"/>
      <c r="E34" s="55" t="s">
        <v>8</v>
      </c>
      <c r="F34" s="54" t="s">
        <v>32</v>
      </c>
      <c r="G34" s="56" t="s">
        <v>29</v>
      </c>
      <c r="H34" s="29">
        <v>20</v>
      </c>
      <c r="I34" s="29">
        <v>20</v>
      </c>
      <c r="J34" s="53">
        <f t="shared" si="0"/>
        <v>1</v>
      </c>
      <c r="K34" s="53">
        <f>J34</f>
        <v>1</v>
      </c>
      <c r="L34" s="169"/>
      <c r="M34" s="160"/>
      <c r="N34" s="1"/>
    </row>
    <row r="35" spans="1:14" ht="79.5" customHeight="1" x14ac:dyDescent="0.3">
      <c r="A35" s="192"/>
      <c r="B35" s="210"/>
      <c r="C35" s="158" t="s">
        <v>123</v>
      </c>
      <c r="D35" s="158" t="s">
        <v>21</v>
      </c>
      <c r="E35" s="77" t="s">
        <v>6</v>
      </c>
      <c r="F35" s="77" t="s">
        <v>62</v>
      </c>
      <c r="G35" s="81" t="s">
        <v>56</v>
      </c>
      <c r="H35" s="96">
        <v>100</v>
      </c>
      <c r="I35" s="96">
        <v>100</v>
      </c>
      <c r="J35" s="79">
        <f t="shared" si="0"/>
        <v>1</v>
      </c>
      <c r="K35" s="79">
        <v>1</v>
      </c>
      <c r="L35" s="163">
        <f>(K35+K36)/2</f>
        <v>1</v>
      </c>
      <c r="M35" s="160"/>
      <c r="N35" s="1"/>
    </row>
    <row r="36" spans="1:14" ht="26.4" x14ac:dyDescent="0.3">
      <c r="A36" s="192"/>
      <c r="B36" s="210"/>
      <c r="C36" s="158"/>
      <c r="D36" s="158"/>
      <c r="E36" s="77" t="s">
        <v>8</v>
      </c>
      <c r="F36" s="93" t="s">
        <v>28</v>
      </c>
      <c r="G36" s="78" t="s">
        <v>29</v>
      </c>
      <c r="H36" s="96">
        <v>7</v>
      </c>
      <c r="I36" s="96">
        <v>7</v>
      </c>
      <c r="J36" s="79">
        <f t="shared" si="0"/>
        <v>1</v>
      </c>
      <c r="K36" s="79">
        <f>J36</f>
        <v>1</v>
      </c>
      <c r="L36" s="163"/>
      <c r="M36" s="160"/>
      <c r="N36" s="1"/>
    </row>
    <row r="37" spans="1:14" ht="51" customHeight="1" x14ac:dyDescent="0.3">
      <c r="A37" s="192"/>
      <c r="B37" s="210"/>
      <c r="C37" s="141" t="s">
        <v>284</v>
      </c>
      <c r="D37" s="156" t="s">
        <v>21</v>
      </c>
      <c r="E37" s="55" t="s">
        <v>6</v>
      </c>
      <c r="F37" s="54" t="s">
        <v>53</v>
      </c>
      <c r="G37" s="52" t="s">
        <v>56</v>
      </c>
      <c r="H37" s="29">
        <v>0</v>
      </c>
      <c r="I37" s="29">
        <v>6.7</v>
      </c>
      <c r="J37" s="53">
        <v>1</v>
      </c>
      <c r="K37" s="53">
        <v>1</v>
      </c>
      <c r="L37" s="169">
        <f>(K37+K38)/2</f>
        <v>1</v>
      </c>
      <c r="M37" s="160"/>
      <c r="N37" s="1"/>
    </row>
    <row r="38" spans="1:14" ht="26.4" x14ac:dyDescent="0.3">
      <c r="A38" s="192"/>
      <c r="B38" s="210"/>
      <c r="C38" s="141"/>
      <c r="D38" s="156"/>
      <c r="E38" s="55" t="s">
        <v>8</v>
      </c>
      <c r="F38" s="54" t="s">
        <v>65</v>
      </c>
      <c r="G38" s="56" t="s">
        <v>29</v>
      </c>
      <c r="H38" s="29">
        <v>15</v>
      </c>
      <c r="I38" s="29">
        <v>15</v>
      </c>
      <c r="J38" s="53">
        <f>I38/H38*100%</f>
        <v>1</v>
      </c>
      <c r="K38" s="53">
        <f>J38</f>
        <v>1</v>
      </c>
      <c r="L38" s="169"/>
      <c r="M38" s="160"/>
      <c r="N38" s="1"/>
    </row>
    <row r="39" spans="1:14" ht="51" customHeight="1" x14ac:dyDescent="0.3">
      <c r="A39" s="192"/>
      <c r="B39" s="210"/>
      <c r="C39" s="142" t="s">
        <v>285</v>
      </c>
      <c r="D39" s="158" t="s">
        <v>21</v>
      </c>
      <c r="E39" s="77" t="s">
        <v>6</v>
      </c>
      <c r="F39" s="93" t="s">
        <v>68</v>
      </c>
      <c r="G39" s="81" t="s">
        <v>56</v>
      </c>
      <c r="H39" s="96">
        <v>8.5</v>
      </c>
      <c r="I39" s="96">
        <v>8.5</v>
      </c>
      <c r="J39" s="79">
        <f>I39/H39*100%</f>
        <v>1</v>
      </c>
      <c r="K39" s="79">
        <v>1</v>
      </c>
      <c r="L39" s="163">
        <f>(K39+K40)/2</f>
        <v>1</v>
      </c>
      <c r="M39" s="160"/>
      <c r="N39" s="1"/>
    </row>
    <row r="40" spans="1:14" ht="26.4" x14ac:dyDescent="0.3">
      <c r="A40" s="192"/>
      <c r="B40" s="210"/>
      <c r="C40" s="142"/>
      <c r="D40" s="158"/>
      <c r="E40" s="77" t="s">
        <v>8</v>
      </c>
      <c r="F40" s="93" t="s">
        <v>65</v>
      </c>
      <c r="G40" s="78" t="s">
        <v>29</v>
      </c>
      <c r="H40" s="96">
        <v>82</v>
      </c>
      <c r="I40" s="96">
        <v>82</v>
      </c>
      <c r="J40" s="79">
        <f>I40/H40*100%</f>
        <v>1</v>
      </c>
      <c r="K40" s="79">
        <f>J40</f>
        <v>1</v>
      </c>
      <c r="L40" s="163"/>
      <c r="M40" s="160"/>
      <c r="N40" s="1"/>
    </row>
    <row r="41" spans="1:14" ht="52.8" x14ac:dyDescent="0.3">
      <c r="A41" s="192"/>
      <c r="B41" s="210"/>
      <c r="C41" s="156" t="s">
        <v>226</v>
      </c>
      <c r="D41" s="156" t="s">
        <v>21</v>
      </c>
      <c r="E41" s="55" t="s">
        <v>6</v>
      </c>
      <c r="F41" s="54" t="s">
        <v>34</v>
      </c>
      <c r="G41" s="52" t="s">
        <v>56</v>
      </c>
      <c r="H41" s="29">
        <v>0</v>
      </c>
      <c r="I41" s="29">
        <v>0</v>
      </c>
      <c r="J41" s="53"/>
      <c r="K41" s="53"/>
      <c r="L41" s="169">
        <v>1</v>
      </c>
      <c r="M41" s="160"/>
      <c r="N41" s="1"/>
    </row>
    <row r="42" spans="1:14" ht="26.4" x14ac:dyDescent="0.3">
      <c r="A42" s="192"/>
      <c r="B42" s="210"/>
      <c r="C42" s="156"/>
      <c r="D42" s="156"/>
      <c r="E42" s="55" t="s">
        <v>8</v>
      </c>
      <c r="F42" s="54" t="s">
        <v>65</v>
      </c>
      <c r="G42" s="56" t="s">
        <v>29</v>
      </c>
      <c r="H42" s="29">
        <v>8</v>
      </c>
      <c r="I42" s="29">
        <v>8</v>
      </c>
      <c r="J42" s="53">
        <f t="shared" si="0"/>
        <v>1</v>
      </c>
      <c r="K42" s="53">
        <f>J42</f>
        <v>1</v>
      </c>
      <c r="L42" s="169"/>
      <c r="M42" s="160"/>
      <c r="N42" s="1"/>
    </row>
    <row r="43" spans="1:14" ht="80.25" customHeight="1" x14ac:dyDescent="0.3">
      <c r="A43" s="192"/>
      <c r="B43" s="210"/>
      <c r="C43" s="158" t="s">
        <v>227</v>
      </c>
      <c r="D43" s="158" t="s">
        <v>21</v>
      </c>
      <c r="E43" s="77" t="s">
        <v>6</v>
      </c>
      <c r="F43" s="77" t="s">
        <v>62</v>
      </c>
      <c r="G43" s="81" t="s">
        <v>56</v>
      </c>
      <c r="H43" s="96">
        <v>100</v>
      </c>
      <c r="I43" s="96">
        <v>100</v>
      </c>
      <c r="J43" s="79">
        <f t="shared" si="0"/>
        <v>1</v>
      </c>
      <c r="K43" s="79">
        <v>1</v>
      </c>
      <c r="L43" s="163">
        <f>(K43+K44)/2</f>
        <v>1</v>
      </c>
      <c r="M43" s="160"/>
      <c r="N43" s="1"/>
    </row>
    <row r="44" spans="1:14" ht="26.4" x14ac:dyDescent="0.3">
      <c r="A44" s="192"/>
      <c r="B44" s="210"/>
      <c r="C44" s="158"/>
      <c r="D44" s="158"/>
      <c r="E44" s="77" t="s">
        <v>8</v>
      </c>
      <c r="F44" s="93" t="s">
        <v>28</v>
      </c>
      <c r="G44" s="78" t="s">
        <v>29</v>
      </c>
      <c r="H44" s="96">
        <v>8</v>
      </c>
      <c r="I44" s="96">
        <v>8</v>
      </c>
      <c r="J44" s="79">
        <f t="shared" si="0"/>
        <v>1</v>
      </c>
      <c r="K44" s="79">
        <f>J44</f>
        <v>1</v>
      </c>
      <c r="L44" s="163"/>
      <c r="M44" s="160"/>
      <c r="N44" s="1"/>
    </row>
    <row r="45" spans="1:14" ht="52.8" x14ac:dyDescent="0.3">
      <c r="A45" s="192"/>
      <c r="B45" s="210"/>
      <c r="C45" s="141" t="s">
        <v>286</v>
      </c>
      <c r="D45" s="156" t="s">
        <v>21</v>
      </c>
      <c r="E45" s="55" t="s">
        <v>6</v>
      </c>
      <c r="F45" s="54" t="s">
        <v>53</v>
      </c>
      <c r="G45" s="52" t="s">
        <v>56</v>
      </c>
      <c r="H45" s="29">
        <v>48</v>
      </c>
      <c r="I45" s="29">
        <v>48</v>
      </c>
      <c r="J45" s="53">
        <f>I45/H45*100%</f>
        <v>1</v>
      </c>
      <c r="K45" s="53">
        <v>1</v>
      </c>
      <c r="L45" s="169">
        <f>(K45+K46)/2</f>
        <v>1</v>
      </c>
      <c r="M45" s="160"/>
      <c r="N45" s="1"/>
    </row>
    <row r="46" spans="1:14" ht="26.4" x14ac:dyDescent="0.3">
      <c r="A46" s="192"/>
      <c r="B46" s="210"/>
      <c r="C46" s="141"/>
      <c r="D46" s="156"/>
      <c r="E46" s="55" t="s">
        <v>8</v>
      </c>
      <c r="F46" s="54" t="s">
        <v>65</v>
      </c>
      <c r="G46" s="56" t="s">
        <v>29</v>
      </c>
      <c r="H46" s="29">
        <v>25</v>
      </c>
      <c r="I46" s="29">
        <v>25</v>
      </c>
      <c r="J46" s="53">
        <f>I46/H46*100%</f>
        <v>1</v>
      </c>
      <c r="K46" s="53">
        <f>J46</f>
        <v>1</v>
      </c>
      <c r="L46" s="169"/>
      <c r="M46" s="160"/>
      <c r="N46" s="1"/>
    </row>
    <row r="47" spans="1:14" ht="39.6" x14ac:dyDescent="0.3">
      <c r="A47" s="192"/>
      <c r="B47" s="210"/>
      <c r="C47" s="142" t="s">
        <v>287</v>
      </c>
      <c r="D47" s="158" t="s">
        <v>21</v>
      </c>
      <c r="E47" s="77" t="s">
        <v>6</v>
      </c>
      <c r="F47" s="93" t="s">
        <v>68</v>
      </c>
      <c r="G47" s="81" t="s">
        <v>56</v>
      </c>
      <c r="H47" s="96">
        <v>0</v>
      </c>
      <c r="I47" s="96">
        <v>0</v>
      </c>
      <c r="J47" s="79"/>
      <c r="K47" s="79"/>
      <c r="L47" s="163">
        <v>1</v>
      </c>
      <c r="M47" s="160"/>
      <c r="N47" s="1"/>
    </row>
    <row r="48" spans="1:14" ht="26.4" x14ac:dyDescent="0.3">
      <c r="A48" s="192"/>
      <c r="B48" s="210"/>
      <c r="C48" s="142"/>
      <c r="D48" s="158"/>
      <c r="E48" s="77" t="s">
        <v>8</v>
      </c>
      <c r="F48" s="93" t="s">
        <v>65</v>
      </c>
      <c r="G48" s="78" t="s">
        <v>29</v>
      </c>
      <c r="H48" s="96">
        <v>16</v>
      </c>
      <c r="I48" s="96">
        <v>16</v>
      </c>
      <c r="J48" s="79">
        <f>I48/H48*100%</f>
        <v>1</v>
      </c>
      <c r="K48" s="79">
        <f>J48</f>
        <v>1</v>
      </c>
      <c r="L48" s="163"/>
      <c r="M48" s="160"/>
      <c r="N48" s="1"/>
    </row>
    <row r="49" spans="1:14" ht="52.8" x14ac:dyDescent="0.3">
      <c r="A49" s="192"/>
      <c r="B49" s="210"/>
      <c r="C49" s="141" t="s">
        <v>288</v>
      </c>
      <c r="D49" s="156" t="s">
        <v>21</v>
      </c>
      <c r="E49" s="55" t="s">
        <v>6</v>
      </c>
      <c r="F49" s="54" t="s">
        <v>34</v>
      </c>
      <c r="G49" s="52" t="s">
        <v>56</v>
      </c>
      <c r="H49" s="29">
        <v>25</v>
      </c>
      <c r="I49" s="29">
        <v>25</v>
      </c>
      <c r="J49" s="53">
        <v>1</v>
      </c>
      <c r="K49" s="53">
        <v>1</v>
      </c>
      <c r="L49" s="169">
        <f>(K49+K50)/2</f>
        <v>1</v>
      </c>
      <c r="M49" s="160"/>
      <c r="N49" s="1"/>
    </row>
    <row r="50" spans="1:14" ht="26.4" x14ac:dyDescent="0.3">
      <c r="A50" s="192"/>
      <c r="B50" s="210"/>
      <c r="C50" s="141"/>
      <c r="D50" s="156"/>
      <c r="E50" s="55" t="s">
        <v>8</v>
      </c>
      <c r="F50" s="54" t="s">
        <v>65</v>
      </c>
      <c r="G50" s="56" t="s">
        <v>29</v>
      </c>
      <c r="H50" s="29">
        <v>4</v>
      </c>
      <c r="I50" s="29">
        <v>4</v>
      </c>
      <c r="J50" s="53">
        <f t="shared" si="0"/>
        <v>1</v>
      </c>
      <c r="K50" s="53">
        <f>J50</f>
        <v>1</v>
      </c>
      <c r="L50" s="169"/>
      <c r="M50" s="160"/>
      <c r="N50" s="1"/>
    </row>
    <row r="51" spans="1:14" ht="79.2" x14ac:dyDescent="0.3">
      <c r="A51" s="192"/>
      <c r="B51" s="210"/>
      <c r="C51" s="158" t="s">
        <v>228</v>
      </c>
      <c r="D51" s="158" t="s">
        <v>21</v>
      </c>
      <c r="E51" s="77" t="s">
        <v>6</v>
      </c>
      <c r="F51" s="77" t="s">
        <v>62</v>
      </c>
      <c r="G51" s="81" t="s">
        <v>56</v>
      </c>
      <c r="H51" s="96">
        <v>100</v>
      </c>
      <c r="I51" s="96">
        <v>100</v>
      </c>
      <c r="J51" s="79">
        <f t="shared" si="0"/>
        <v>1</v>
      </c>
      <c r="K51" s="79">
        <v>1</v>
      </c>
      <c r="L51" s="163">
        <f>(K51+K52)/2</f>
        <v>1</v>
      </c>
      <c r="M51" s="160"/>
      <c r="N51" s="1"/>
    </row>
    <row r="52" spans="1:14" ht="26.4" x14ac:dyDescent="0.3">
      <c r="A52" s="192"/>
      <c r="B52" s="210"/>
      <c r="C52" s="158"/>
      <c r="D52" s="158"/>
      <c r="E52" s="77" t="s">
        <v>8</v>
      </c>
      <c r="F52" s="93" t="s">
        <v>28</v>
      </c>
      <c r="G52" s="78" t="s">
        <v>29</v>
      </c>
      <c r="H52" s="96">
        <v>3</v>
      </c>
      <c r="I52" s="96">
        <v>3</v>
      </c>
      <c r="J52" s="79">
        <f t="shared" si="0"/>
        <v>1</v>
      </c>
      <c r="K52" s="79">
        <f>J52</f>
        <v>1</v>
      </c>
      <c r="L52" s="163"/>
      <c r="M52" s="160"/>
      <c r="N52" s="1"/>
    </row>
    <row r="53" spans="1:14" ht="26.4" x14ac:dyDescent="0.3">
      <c r="A53" s="192"/>
      <c r="B53" s="210"/>
      <c r="C53" s="156" t="s">
        <v>14</v>
      </c>
      <c r="D53" s="156" t="s">
        <v>21</v>
      </c>
      <c r="E53" s="55" t="s">
        <v>6</v>
      </c>
      <c r="F53" s="54" t="s">
        <v>36</v>
      </c>
      <c r="G53" s="52" t="s">
        <v>29</v>
      </c>
      <c r="H53" s="29">
        <v>18</v>
      </c>
      <c r="I53" s="29">
        <v>18</v>
      </c>
      <c r="J53" s="53">
        <f t="shared" si="0"/>
        <v>1</v>
      </c>
      <c r="K53" s="53">
        <v>1</v>
      </c>
      <c r="L53" s="169">
        <f>(K53+K54)/2</f>
        <v>0.96865079365079365</v>
      </c>
      <c r="M53" s="160"/>
      <c r="N53" s="1"/>
    </row>
    <row r="54" spans="1:14" ht="26.4" x14ac:dyDescent="0.3">
      <c r="A54" s="192"/>
      <c r="B54" s="210"/>
      <c r="C54" s="156"/>
      <c r="D54" s="156"/>
      <c r="E54" s="55" t="s">
        <v>8</v>
      </c>
      <c r="F54" s="54" t="s">
        <v>25</v>
      </c>
      <c r="G54" s="56" t="s">
        <v>26</v>
      </c>
      <c r="H54" s="29">
        <v>7560</v>
      </c>
      <c r="I54" s="29">
        <v>7086</v>
      </c>
      <c r="J54" s="53">
        <f t="shared" si="0"/>
        <v>0.9373015873015873</v>
      </c>
      <c r="K54" s="53">
        <f>J54</f>
        <v>0.9373015873015873</v>
      </c>
      <c r="L54" s="169"/>
      <c r="M54" s="160"/>
      <c r="N54" s="1"/>
    </row>
    <row r="55" spans="1:14" ht="26.4" x14ac:dyDescent="0.3">
      <c r="A55" s="192"/>
      <c r="B55" s="210"/>
      <c r="C55" s="158" t="s">
        <v>66</v>
      </c>
      <c r="D55" s="158" t="s">
        <v>171</v>
      </c>
      <c r="E55" s="77" t="s">
        <v>6</v>
      </c>
      <c r="F55" s="93" t="s">
        <v>38</v>
      </c>
      <c r="G55" s="78" t="s">
        <v>39</v>
      </c>
      <c r="H55" s="96">
        <v>0</v>
      </c>
      <c r="I55" s="96">
        <v>0</v>
      </c>
      <c r="J55" s="79">
        <v>1</v>
      </c>
      <c r="K55" s="79">
        <v>1</v>
      </c>
      <c r="L55" s="163">
        <f>(K55+K56)/2</f>
        <v>1</v>
      </c>
      <c r="M55" s="160"/>
      <c r="N55" s="1"/>
    </row>
    <row r="56" spans="1:14" ht="26.4" x14ac:dyDescent="0.3">
      <c r="A56" s="192"/>
      <c r="B56" s="210"/>
      <c r="C56" s="158"/>
      <c r="D56" s="158"/>
      <c r="E56" s="77" t="s">
        <v>8</v>
      </c>
      <c r="F56" s="93" t="s">
        <v>47</v>
      </c>
      <c r="G56" s="81" t="s">
        <v>37</v>
      </c>
      <c r="H56" s="96">
        <v>5805</v>
      </c>
      <c r="I56" s="96">
        <v>5805</v>
      </c>
      <c r="J56" s="79">
        <f t="shared" si="0"/>
        <v>1</v>
      </c>
      <c r="K56" s="79">
        <v>1</v>
      </c>
      <c r="L56" s="163"/>
      <c r="M56" s="160"/>
      <c r="N56" s="1"/>
    </row>
    <row r="57" spans="1:14" ht="26.4" x14ac:dyDescent="0.3">
      <c r="A57" s="192"/>
      <c r="B57" s="210"/>
      <c r="C57" s="156" t="s">
        <v>46</v>
      </c>
      <c r="D57" s="156" t="s">
        <v>171</v>
      </c>
      <c r="E57" s="55" t="s">
        <v>6</v>
      </c>
      <c r="F57" s="55" t="s">
        <v>38</v>
      </c>
      <c r="G57" s="56" t="s">
        <v>39</v>
      </c>
      <c r="H57" s="29">
        <v>0</v>
      </c>
      <c r="I57" s="29">
        <v>0</v>
      </c>
      <c r="J57" s="53">
        <v>1</v>
      </c>
      <c r="K57" s="169">
        <v>1</v>
      </c>
      <c r="L57" s="169">
        <f>(K57+K60)/2</f>
        <v>1</v>
      </c>
      <c r="M57" s="160"/>
      <c r="N57" s="1"/>
    </row>
    <row r="58" spans="1:14" ht="158.4" x14ac:dyDescent="0.3">
      <c r="A58" s="192"/>
      <c r="B58" s="210"/>
      <c r="C58" s="156"/>
      <c r="D58" s="156"/>
      <c r="E58" s="55" t="s">
        <v>6</v>
      </c>
      <c r="F58" s="55" t="s">
        <v>186</v>
      </c>
      <c r="G58" s="52" t="s">
        <v>22</v>
      </c>
      <c r="H58" s="29">
        <v>0</v>
      </c>
      <c r="I58" s="29">
        <v>0</v>
      </c>
      <c r="J58" s="53"/>
      <c r="K58" s="169"/>
      <c r="L58" s="169"/>
      <c r="M58" s="160"/>
      <c r="N58" s="1"/>
    </row>
    <row r="59" spans="1:14" ht="52.8" x14ac:dyDescent="0.3">
      <c r="A59" s="192"/>
      <c r="B59" s="210"/>
      <c r="C59" s="156"/>
      <c r="D59" s="156"/>
      <c r="E59" s="55" t="s">
        <v>6</v>
      </c>
      <c r="F59" s="55" t="s">
        <v>187</v>
      </c>
      <c r="G59" s="52" t="s">
        <v>22</v>
      </c>
      <c r="H59" s="29">
        <v>95</v>
      </c>
      <c r="I59" s="29">
        <v>100</v>
      </c>
      <c r="J59" s="53">
        <v>1</v>
      </c>
      <c r="K59" s="169"/>
      <c r="L59" s="169"/>
      <c r="M59" s="160"/>
      <c r="N59" s="1"/>
    </row>
    <row r="60" spans="1:14" ht="26.4" x14ac:dyDescent="0.3">
      <c r="A60" s="193"/>
      <c r="B60" s="211"/>
      <c r="C60" s="156"/>
      <c r="D60" s="156"/>
      <c r="E60" s="55" t="s">
        <v>8</v>
      </c>
      <c r="F60" s="55" t="s">
        <v>188</v>
      </c>
      <c r="G60" s="56" t="s">
        <v>37</v>
      </c>
      <c r="H60" s="29">
        <v>3</v>
      </c>
      <c r="I60" s="29">
        <v>3</v>
      </c>
      <c r="J60" s="53">
        <f>I60/H60*100%</f>
        <v>1</v>
      </c>
      <c r="K60" s="53">
        <f>J60</f>
        <v>1</v>
      </c>
      <c r="L60" s="169"/>
      <c r="M60" s="160"/>
      <c r="N60" s="1"/>
    </row>
    <row r="62" spans="1:14" ht="12.75" x14ac:dyDescent="0.2">
      <c r="H62" s="34"/>
      <c r="I62" s="34"/>
    </row>
    <row r="63" spans="1:14" ht="12.75" x14ac:dyDescent="0.2">
      <c r="H63" s="34"/>
      <c r="I63" s="34"/>
    </row>
    <row r="64" spans="1:14" ht="12.75" x14ac:dyDescent="0.2">
      <c r="H64" s="34"/>
      <c r="I64" s="34"/>
    </row>
    <row r="65" spans="8:9" ht="12.75" x14ac:dyDescent="0.2">
      <c r="H65" s="34"/>
      <c r="I65" s="34"/>
    </row>
    <row r="66" spans="8:9" ht="12.75" x14ac:dyDescent="0.2">
      <c r="H66" s="34"/>
      <c r="I66" s="34"/>
    </row>
    <row r="67" spans="8:9" ht="12.75" x14ac:dyDescent="0.2">
      <c r="H67" s="34"/>
      <c r="I67" s="34"/>
    </row>
  </sheetData>
  <autoFilter ref="A6:N60"/>
  <mergeCells count="85">
    <mergeCell ref="C57:C60"/>
    <mergeCell ref="D57:D60"/>
    <mergeCell ref="K57:K59"/>
    <mergeCell ref="L57:L60"/>
    <mergeCell ref="C55:C56"/>
    <mergeCell ref="D55:D56"/>
    <mergeCell ref="L55:L56"/>
    <mergeCell ref="C51:C52"/>
    <mergeCell ref="D51:D52"/>
    <mergeCell ref="L51:L52"/>
    <mergeCell ref="C53:C54"/>
    <mergeCell ref="D53:D54"/>
    <mergeCell ref="L53:L54"/>
    <mergeCell ref="C43:C44"/>
    <mergeCell ref="D43:D44"/>
    <mergeCell ref="L43:L44"/>
    <mergeCell ref="C49:C50"/>
    <mergeCell ref="D49:D50"/>
    <mergeCell ref="L49:L50"/>
    <mergeCell ref="C45:C46"/>
    <mergeCell ref="C47:C48"/>
    <mergeCell ref="D45:D46"/>
    <mergeCell ref="D47:D48"/>
    <mergeCell ref="L45:L46"/>
    <mergeCell ref="L47:L48"/>
    <mergeCell ref="C41:C42"/>
    <mergeCell ref="D41:D42"/>
    <mergeCell ref="L41:L42"/>
    <mergeCell ref="D37:D38"/>
    <mergeCell ref="D39:D40"/>
    <mergeCell ref="C37:C38"/>
    <mergeCell ref="C39:C40"/>
    <mergeCell ref="L37:L38"/>
    <mergeCell ref="L39:L40"/>
    <mergeCell ref="C33:C34"/>
    <mergeCell ref="D33:D34"/>
    <mergeCell ref="L33:L34"/>
    <mergeCell ref="C35:C36"/>
    <mergeCell ref="D35:D36"/>
    <mergeCell ref="L35:L36"/>
    <mergeCell ref="C29:C30"/>
    <mergeCell ref="D29:D30"/>
    <mergeCell ref="L29:L30"/>
    <mergeCell ref="C31:C32"/>
    <mergeCell ref="D31:D32"/>
    <mergeCell ref="L31:L32"/>
    <mergeCell ref="C25:C26"/>
    <mergeCell ref="D25:D26"/>
    <mergeCell ref="L25:L26"/>
    <mergeCell ref="C27:C28"/>
    <mergeCell ref="D27:D28"/>
    <mergeCell ref="L27:L28"/>
    <mergeCell ref="C21:C22"/>
    <mergeCell ref="D21:D22"/>
    <mergeCell ref="L21:L22"/>
    <mergeCell ref="C23:C24"/>
    <mergeCell ref="D23:D24"/>
    <mergeCell ref="L23:L24"/>
    <mergeCell ref="L7:L8"/>
    <mergeCell ref="L13:L14"/>
    <mergeCell ref="C19:C20"/>
    <mergeCell ref="D19:D20"/>
    <mergeCell ref="L19:L20"/>
    <mergeCell ref="C15:C16"/>
    <mergeCell ref="D15:D16"/>
    <mergeCell ref="C17:C18"/>
    <mergeCell ref="D17:D18"/>
    <mergeCell ref="L15:L16"/>
    <mergeCell ref="L17:L18"/>
    <mergeCell ref="B1:N1"/>
    <mergeCell ref="B2:N2"/>
    <mergeCell ref="B3:N3"/>
    <mergeCell ref="A7:A60"/>
    <mergeCell ref="B7:B60"/>
    <mergeCell ref="C7:C8"/>
    <mergeCell ref="D7:D8"/>
    <mergeCell ref="D13:D14"/>
    <mergeCell ref="M7:M60"/>
    <mergeCell ref="C9:C10"/>
    <mergeCell ref="D9:D10"/>
    <mergeCell ref="L9:L10"/>
    <mergeCell ref="C11:C12"/>
    <mergeCell ref="D11:D12"/>
    <mergeCell ref="L11:L12"/>
    <mergeCell ref="C13:C14"/>
  </mergeCells>
  <pageMargins left="0.70866141732283472" right="0.70866141732283472" top="0.74803149606299213" bottom="0.66" header="0.31496062992125984" footer="0.31496062992125984"/>
  <pageSetup paperSize="9" scale="54" fitToHeight="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2"/>
  <sheetViews>
    <sheetView zoomScale="90" zoomScaleNormal="9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37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2.4414062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20.44140625" style="7" customWidth="1"/>
    <col min="11" max="11" width="27.664062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4.2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39.6" x14ac:dyDescent="0.3">
      <c r="A7" s="191">
        <v>19</v>
      </c>
      <c r="B7" s="141" t="s">
        <v>93</v>
      </c>
      <c r="C7" s="158" t="s">
        <v>289</v>
      </c>
      <c r="D7" s="158" t="s">
        <v>21</v>
      </c>
      <c r="E7" s="125" t="s">
        <v>6</v>
      </c>
      <c r="F7" s="127" t="s">
        <v>27</v>
      </c>
      <c r="G7" s="78" t="s">
        <v>7</v>
      </c>
      <c r="H7" s="83">
        <v>0</v>
      </c>
      <c r="I7" s="83">
        <v>0</v>
      </c>
      <c r="J7" s="126"/>
      <c r="K7" s="126"/>
      <c r="L7" s="163">
        <v>1</v>
      </c>
      <c r="M7" s="160" t="s">
        <v>154</v>
      </c>
      <c r="N7" s="1"/>
    </row>
    <row r="8" spans="1:14" ht="26.4" x14ac:dyDescent="0.3">
      <c r="A8" s="192"/>
      <c r="B8" s="141"/>
      <c r="C8" s="158"/>
      <c r="D8" s="158"/>
      <c r="E8" s="125" t="s">
        <v>8</v>
      </c>
      <c r="F8" s="125" t="s">
        <v>41</v>
      </c>
      <c r="G8" s="78" t="s">
        <v>29</v>
      </c>
      <c r="H8" s="83">
        <v>8</v>
      </c>
      <c r="I8" s="83">
        <v>8</v>
      </c>
      <c r="J8" s="126">
        <f t="shared" ref="J8:J37" si="0">I8/H8*100%</f>
        <v>1</v>
      </c>
      <c r="K8" s="126">
        <f>J8</f>
        <v>1</v>
      </c>
      <c r="L8" s="163"/>
      <c r="M8" s="160"/>
      <c r="N8" s="1"/>
    </row>
    <row r="9" spans="1:14" ht="53.4" x14ac:dyDescent="0.3">
      <c r="A9" s="192"/>
      <c r="B9" s="141"/>
      <c r="C9" s="156" t="s">
        <v>290</v>
      </c>
      <c r="D9" s="156" t="s">
        <v>21</v>
      </c>
      <c r="E9" s="55" t="s">
        <v>6</v>
      </c>
      <c r="F9" s="9" t="s">
        <v>30</v>
      </c>
      <c r="G9" s="56" t="s">
        <v>7</v>
      </c>
      <c r="H9" s="28">
        <v>0</v>
      </c>
      <c r="I9" s="28">
        <v>0</v>
      </c>
      <c r="J9" s="53"/>
      <c r="K9" s="53"/>
      <c r="L9" s="169">
        <v>1</v>
      </c>
      <c r="M9" s="160"/>
      <c r="N9" s="1"/>
    </row>
    <row r="10" spans="1:14" ht="26.4" x14ac:dyDescent="0.3">
      <c r="A10" s="192"/>
      <c r="B10" s="141"/>
      <c r="C10" s="156"/>
      <c r="D10" s="156"/>
      <c r="E10" s="55" t="s">
        <v>8</v>
      </c>
      <c r="F10" s="55" t="s">
        <v>41</v>
      </c>
      <c r="G10" s="56" t="s">
        <v>29</v>
      </c>
      <c r="H10" s="28">
        <v>10</v>
      </c>
      <c r="I10" s="28">
        <v>10</v>
      </c>
      <c r="J10" s="53">
        <f t="shared" si="0"/>
        <v>1</v>
      </c>
      <c r="K10" s="53">
        <f>J10</f>
        <v>1</v>
      </c>
      <c r="L10" s="169"/>
      <c r="M10" s="160"/>
      <c r="N10" s="1"/>
    </row>
    <row r="11" spans="1:14" ht="40.200000000000003" x14ac:dyDescent="0.3">
      <c r="A11" s="192"/>
      <c r="B11" s="141"/>
      <c r="C11" s="158" t="s">
        <v>291</v>
      </c>
      <c r="D11" s="158" t="s">
        <v>21</v>
      </c>
      <c r="E11" s="125" t="s">
        <v>6</v>
      </c>
      <c r="F11" s="129" t="s">
        <v>31</v>
      </c>
      <c r="G11" s="78" t="s">
        <v>7</v>
      </c>
      <c r="H11" s="83">
        <v>0</v>
      </c>
      <c r="I11" s="83">
        <v>0</v>
      </c>
      <c r="J11" s="126"/>
      <c r="K11" s="126"/>
      <c r="L11" s="163">
        <v>1</v>
      </c>
      <c r="M11" s="160"/>
      <c r="N11" s="1"/>
    </row>
    <row r="12" spans="1:14" ht="26.4" x14ac:dyDescent="0.3">
      <c r="A12" s="192"/>
      <c r="B12" s="141"/>
      <c r="C12" s="158"/>
      <c r="D12" s="158"/>
      <c r="E12" s="125" t="s">
        <v>8</v>
      </c>
      <c r="F12" s="125" t="s">
        <v>41</v>
      </c>
      <c r="G12" s="78" t="s">
        <v>29</v>
      </c>
      <c r="H12" s="83">
        <v>18</v>
      </c>
      <c r="I12" s="83">
        <v>18</v>
      </c>
      <c r="J12" s="126">
        <f t="shared" si="0"/>
        <v>1</v>
      </c>
      <c r="K12" s="126">
        <f>J12</f>
        <v>1</v>
      </c>
      <c r="L12" s="163"/>
      <c r="M12" s="160"/>
      <c r="N12" s="1"/>
    </row>
    <row r="13" spans="1:14" ht="53.4" x14ac:dyDescent="0.3">
      <c r="A13" s="192"/>
      <c r="B13" s="141"/>
      <c r="C13" s="156" t="s">
        <v>292</v>
      </c>
      <c r="D13" s="156" t="s">
        <v>21</v>
      </c>
      <c r="E13" s="55" t="s">
        <v>6</v>
      </c>
      <c r="F13" s="9" t="s">
        <v>91</v>
      </c>
      <c r="G13" s="52" t="s">
        <v>7</v>
      </c>
      <c r="H13" s="28">
        <v>0</v>
      </c>
      <c r="I13" s="28">
        <v>0</v>
      </c>
      <c r="J13" s="53"/>
      <c r="K13" s="53"/>
      <c r="L13" s="169">
        <v>1</v>
      </c>
      <c r="M13" s="160"/>
      <c r="N13" s="1"/>
    </row>
    <row r="14" spans="1:14" ht="26.4" x14ac:dyDescent="0.3">
      <c r="A14" s="192"/>
      <c r="B14" s="141"/>
      <c r="C14" s="156"/>
      <c r="D14" s="156"/>
      <c r="E14" s="55" t="s">
        <v>8</v>
      </c>
      <c r="F14" s="55" t="s">
        <v>41</v>
      </c>
      <c r="G14" s="56" t="s">
        <v>29</v>
      </c>
      <c r="H14" s="28">
        <v>7</v>
      </c>
      <c r="I14" s="28">
        <v>7</v>
      </c>
      <c r="J14" s="53">
        <f t="shared" si="0"/>
        <v>1</v>
      </c>
      <c r="K14" s="53">
        <f>J14</f>
        <v>1</v>
      </c>
      <c r="L14" s="169"/>
      <c r="M14" s="160"/>
      <c r="N14" s="1"/>
    </row>
    <row r="15" spans="1:14" ht="39.6" x14ac:dyDescent="0.3">
      <c r="A15" s="230"/>
      <c r="B15" s="179"/>
      <c r="C15" s="158" t="s">
        <v>293</v>
      </c>
      <c r="D15" s="158" t="s">
        <v>21</v>
      </c>
      <c r="E15" s="125" t="s">
        <v>6</v>
      </c>
      <c r="F15" s="125" t="s">
        <v>33</v>
      </c>
      <c r="G15" s="81" t="s">
        <v>7</v>
      </c>
      <c r="H15" s="83">
        <v>1</v>
      </c>
      <c r="I15" s="83">
        <v>2.85</v>
      </c>
      <c r="J15" s="126">
        <v>1</v>
      </c>
      <c r="K15" s="126">
        <v>1</v>
      </c>
      <c r="L15" s="163">
        <f>(K15+K16)/2</f>
        <v>1</v>
      </c>
      <c r="M15" s="160"/>
      <c r="N15" s="1"/>
    </row>
    <row r="16" spans="1:14" ht="26.4" x14ac:dyDescent="0.3">
      <c r="A16" s="230"/>
      <c r="B16" s="179"/>
      <c r="C16" s="158"/>
      <c r="D16" s="158"/>
      <c r="E16" s="125" t="s">
        <v>8</v>
      </c>
      <c r="F16" s="125" t="s">
        <v>28</v>
      </c>
      <c r="G16" s="78" t="s">
        <v>29</v>
      </c>
      <c r="H16" s="83">
        <v>35</v>
      </c>
      <c r="I16" s="83">
        <v>35</v>
      </c>
      <c r="J16" s="126">
        <f t="shared" si="0"/>
        <v>1</v>
      </c>
      <c r="K16" s="126">
        <f>J16</f>
        <v>1</v>
      </c>
      <c r="L16" s="163"/>
      <c r="M16" s="160"/>
      <c r="N16" s="1"/>
    </row>
    <row r="17" spans="1:14" ht="52.8" x14ac:dyDescent="0.3">
      <c r="A17" s="230"/>
      <c r="B17" s="179"/>
      <c r="C17" s="156" t="s">
        <v>294</v>
      </c>
      <c r="D17" s="156" t="s">
        <v>21</v>
      </c>
      <c r="E17" s="55" t="s">
        <v>6</v>
      </c>
      <c r="F17" s="55" t="s">
        <v>34</v>
      </c>
      <c r="G17" s="52" t="s">
        <v>7</v>
      </c>
      <c r="H17" s="28">
        <v>0</v>
      </c>
      <c r="I17" s="25">
        <v>0</v>
      </c>
      <c r="J17" s="53"/>
      <c r="K17" s="53"/>
      <c r="L17" s="169">
        <v>1</v>
      </c>
      <c r="M17" s="160"/>
      <c r="N17" s="1"/>
    </row>
    <row r="18" spans="1:14" ht="26.4" x14ac:dyDescent="0.3">
      <c r="A18" s="230"/>
      <c r="B18" s="179"/>
      <c r="C18" s="156"/>
      <c r="D18" s="156"/>
      <c r="E18" s="55" t="s">
        <v>8</v>
      </c>
      <c r="F18" s="55" t="s">
        <v>41</v>
      </c>
      <c r="G18" s="56" t="s">
        <v>29</v>
      </c>
      <c r="H18" s="28">
        <v>17</v>
      </c>
      <c r="I18" s="28">
        <v>17</v>
      </c>
      <c r="J18" s="53">
        <f t="shared" si="0"/>
        <v>1</v>
      </c>
      <c r="K18" s="53">
        <f>J18</f>
        <v>1</v>
      </c>
      <c r="L18" s="169"/>
      <c r="M18" s="160"/>
      <c r="N18" s="1"/>
    </row>
    <row r="19" spans="1:14" ht="52.8" x14ac:dyDescent="0.3">
      <c r="A19" s="230"/>
      <c r="B19" s="179"/>
      <c r="C19" s="158" t="s">
        <v>295</v>
      </c>
      <c r="D19" s="158" t="s">
        <v>21</v>
      </c>
      <c r="E19" s="125" t="s">
        <v>6</v>
      </c>
      <c r="F19" s="125" t="s">
        <v>35</v>
      </c>
      <c r="G19" s="81" t="s">
        <v>7</v>
      </c>
      <c r="H19" s="83">
        <v>0</v>
      </c>
      <c r="I19" s="83">
        <v>16.600000000000001</v>
      </c>
      <c r="J19" s="126"/>
      <c r="K19" s="126"/>
      <c r="L19" s="163">
        <v>1</v>
      </c>
      <c r="M19" s="160"/>
      <c r="N19" s="1"/>
    </row>
    <row r="20" spans="1:14" ht="26.4" x14ac:dyDescent="0.3">
      <c r="A20" s="230"/>
      <c r="B20" s="179"/>
      <c r="C20" s="158"/>
      <c r="D20" s="158"/>
      <c r="E20" s="125" t="s">
        <v>8</v>
      </c>
      <c r="F20" s="125" t="s">
        <v>41</v>
      </c>
      <c r="G20" s="78" t="s">
        <v>29</v>
      </c>
      <c r="H20" s="83">
        <v>6</v>
      </c>
      <c r="I20" s="83">
        <v>6</v>
      </c>
      <c r="J20" s="126">
        <f t="shared" si="0"/>
        <v>1</v>
      </c>
      <c r="K20" s="126">
        <f>J20</f>
        <v>1</v>
      </c>
      <c r="L20" s="163"/>
      <c r="M20" s="160"/>
      <c r="N20" s="1"/>
    </row>
    <row r="21" spans="1:14" ht="52.8" x14ac:dyDescent="0.3">
      <c r="A21" s="230"/>
      <c r="B21" s="179"/>
      <c r="C21" s="156" t="s">
        <v>296</v>
      </c>
      <c r="D21" s="156" t="s">
        <v>21</v>
      </c>
      <c r="E21" s="55" t="s">
        <v>6</v>
      </c>
      <c r="F21" s="55" t="s">
        <v>35</v>
      </c>
      <c r="G21" s="52" t="s">
        <v>7</v>
      </c>
      <c r="H21" s="28">
        <v>0</v>
      </c>
      <c r="I21" s="28">
        <v>0</v>
      </c>
      <c r="J21" s="53"/>
      <c r="K21" s="53"/>
      <c r="L21" s="169">
        <v>1</v>
      </c>
      <c r="M21" s="160"/>
      <c r="N21" s="1"/>
    </row>
    <row r="22" spans="1:14" ht="26.4" x14ac:dyDescent="0.3">
      <c r="A22" s="230"/>
      <c r="B22" s="179"/>
      <c r="C22" s="156"/>
      <c r="D22" s="156"/>
      <c r="E22" s="55" t="s">
        <v>8</v>
      </c>
      <c r="F22" s="55" t="s">
        <v>41</v>
      </c>
      <c r="G22" s="56" t="s">
        <v>29</v>
      </c>
      <c r="H22" s="28">
        <v>1</v>
      </c>
      <c r="I22" s="28">
        <v>1</v>
      </c>
      <c r="J22" s="53">
        <f t="shared" si="0"/>
        <v>1</v>
      </c>
      <c r="K22" s="53">
        <f>J22</f>
        <v>1</v>
      </c>
      <c r="L22" s="169"/>
      <c r="M22" s="160"/>
      <c r="N22" s="1"/>
    </row>
    <row r="23" spans="1:14" ht="39.6" x14ac:dyDescent="0.3">
      <c r="A23" s="230"/>
      <c r="B23" s="179"/>
      <c r="C23" s="158" t="s">
        <v>297</v>
      </c>
      <c r="D23" s="158" t="s">
        <v>21</v>
      </c>
      <c r="E23" s="125" t="s">
        <v>6</v>
      </c>
      <c r="F23" s="127" t="s">
        <v>27</v>
      </c>
      <c r="G23" s="81" t="s">
        <v>7</v>
      </c>
      <c r="H23" s="83">
        <v>0</v>
      </c>
      <c r="I23" s="83">
        <v>0</v>
      </c>
      <c r="J23" s="126"/>
      <c r="K23" s="126"/>
      <c r="L23" s="163">
        <v>1</v>
      </c>
      <c r="M23" s="160"/>
      <c r="N23" s="1"/>
    </row>
    <row r="24" spans="1:14" ht="26.4" x14ac:dyDescent="0.3">
      <c r="A24" s="230"/>
      <c r="B24" s="179"/>
      <c r="C24" s="158"/>
      <c r="D24" s="158"/>
      <c r="E24" s="125" t="s">
        <v>8</v>
      </c>
      <c r="F24" s="125" t="s">
        <v>41</v>
      </c>
      <c r="G24" s="78" t="s">
        <v>29</v>
      </c>
      <c r="H24" s="83">
        <v>17</v>
      </c>
      <c r="I24" s="83">
        <v>17</v>
      </c>
      <c r="J24" s="126">
        <f t="shared" si="0"/>
        <v>1</v>
      </c>
      <c r="K24" s="126">
        <f>J24</f>
        <v>1</v>
      </c>
      <c r="L24" s="163"/>
      <c r="M24" s="160"/>
      <c r="N24" s="1"/>
    </row>
    <row r="25" spans="1:14" ht="53.4" x14ac:dyDescent="0.3">
      <c r="A25" s="230"/>
      <c r="B25" s="179"/>
      <c r="C25" s="156" t="s">
        <v>298</v>
      </c>
      <c r="D25" s="156" t="s">
        <v>21</v>
      </c>
      <c r="E25" s="55" t="s">
        <v>6</v>
      </c>
      <c r="F25" s="9" t="s">
        <v>30</v>
      </c>
      <c r="G25" s="52" t="s">
        <v>7</v>
      </c>
      <c r="H25" s="28">
        <v>0</v>
      </c>
      <c r="I25" s="28">
        <v>0</v>
      </c>
      <c r="J25" s="53"/>
      <c r="K25" s="53"/>
      <c r="L25" s="169">
        <v>1</v>
      </c>
      <c r="M25" s="160"/>
      <c r="N25" s="1"/>
    </row>
    <row r="26" spans="1:14" ht="26.4" x14ac:dyDescent="0.3">
      <c r="A26" s="230"/>
      <c r="B26" s="179"/>
      <c r="C26" s="156"/>
      <c r="D26" s="156"/>
      <c r="E26" s="55" t="s">
        <v>8</v>
      </c>
      <c r="F26" s="55" t="s">
        <v>41</v>
      </c>
      <c r="G26" s="56" t="s">
        <v>29</v>
      </c>
      <c r="H26" s="28">
        <v>1</v>
      </c>
      <c r="I26" s="28">
        <v>1</v>
      </c>
      <c r="J26" s="53">
        <f t="shared" si="0"/>
        <v>1</v>
      </c>
      <c r="K26" s="53">
        <f>J26</f>
        <v>1</v>
      </c>
      <c r="L26" s="169"/>
      <c r="M26" s="160"/>
      <c r="N26" s="56"/>
    </row>
    <row r="27" spans="1:14" ht="26.4" x14ac:dyDescent="0.3">
      <c r="A27" s="230"/>
      <c r="B27" s="179"/>
      <c r="C27" s="158" t="s">
        <v>14</v>
      </c>
      <c r="D27" s="158" t="s">
        <v>21</v>
      </c>
      <c r="E27" s="125" t="s">
        <v>6</v>
      </c>
      <c r="F27" s="125" t="s">
        <v>15</v>
      </c>
      <c r="G27" s="78" t="s">
        <v>29</v>
      </c>
      <c r="H27" s="83">
        <v>662</v>
      </c>
      <c r="I27" s="83">
        <v>662</v>
      </c>
      <c r="J27" s="126">
        <f t="shared" si="0"/>
        <v>1</v>
      </c>
      <c r="K27" s="126">
        <f>J27</f>
        <v>1</v>
      </c>
      <c r="L27" s="163">
        <f>(K27+K28)/2</f>
        <v>1</v>
      </c>
      <c r="M27" s="160"/>
      <c r="N27" s="160"/>
    </row>
    <row r="28" spans="1:14" ht="26.4" x14ac:dyDescent="0.3">
      <c r="A28" s="230"/>
      <c r="B28" s="179"/>
      <c r="C28" s="158"/>
      <c r="D28" s="158"/>
      <c r="E28" s="125" t="s">
        <v>8</v>
      </c>
      <c r="F28" s="128" t="s">
        <v>16</v>
      </c>
      <c r="G28" s="71" t="s">
        <v>89</v>
      </c>
      <c r="H28" s="83">
        <v>189840</v>
      </c>
      <c r="I28" s="83">
        <v>189840</v>
      </c>
      <c r="J28" s="126">
        <f t="shared" si="0"/>
        <v>1</v>
      </c>
      <c r="K28" s="126">
        <f>J28</f>
        <v>1</v>
      </c>
      <c r="L28" s="163"/>
      <c r="M28" s="160"/>
      <c r="N28" s="160"/>
    </row>
    <row r="29" spans="1:14" ht="26.4" x14ac:dyDescent="0.3">
      <c r="A29" s="230"/>
      <c r="B29" s="179"/>
      <c r="C29" s="156" t="s">
        <v>50</v>
      </c>
      <c r="D29" s="156" t="s">
        <v>21</v>
      </c>
      <c r="E29" s="55" t="s">
        <v>6</v>
      </c>
      <c r="F29" s="55" t="s">
        <v>15</v>
      </c>
      <c r="G29" s="56" t="s">
        <v>29</v>
      </c>
      <c r="H29" s="28">
        <v>418</v>
      </c>
      <c r="I29" s="28">
        <v>418</v>
      </c>
      <c r="J29" s="53">
        <f t="shared" si="0"/>
        <v>1</v>
      </c>
      <c r="K29" s="53">
        <f>J29</f>
        <v>1</v>
      </c>
      <c r="L29" s="169">
        <f>(K29+K30)/2</f>
        <v>1</v>
      </c>
      <c r="M29" s="160"/>
      <c r="N29" s="1"/>
    </row>
    <row r="30" spans="1:14" ht="26.4" x14ac:dyDescent="0.3">
      <c r="A30" s="230"/>
      <c r="B30" s="179"/>
      <c r="C30" s="156"/>
      <c r="D30" s="156"/>
      <c r="E30" s="55" t="s">
        <v>8</v>
      </c>
      <c r="F30" s="62" t="s">
        <v>16</v>
      </c>
      <c r="G30" s="61" t="s">
        <v>89</v>
      </c>
      <c r="H30" s="28">
        <v>27588</v>
      </c>
      <c r="I30" s="28">
        <v>35672</v>
      </c>
      <c r="J30" s="53">
        <v>1</v>
      </c>
      <c r="K30" s="53">
        <v>1</v>
      </c>
      <c r="L30" s="169"/>
      <c r="M30" s="160"/>
      <c r="N30" s="1"/>
    </row>
    <row r="31" spans="1:14" ht="26.4" x14ac:dyDescent="0.3">
      <c r="A31" s="230"/>
      <c r="B31" s="179"/>
      <c r="C31" s="158" t="s">
        <v>310</v>
      </c>
      <c r="D31" s="170" t="s">
        <v>171</v>
      </c>
      <c r="E31" s="125" t="s">
        <v>6</v>
      </c>
      <c r="F31" s="125" t="s">
        <v>211</v>
      </c>
      <c r="G31" s="78" t="s">
        <v>56</v>
      </c>
      <c r="H31" s="83">
        <v>20</v>
      </c>
      <c r="I31" s="83">
        <v>0</v>
      </c>
      <c r="J31" s="126">
        <v>1</v>
      </c>
      <c r="K31" s="232">
        <f>(J31+J32)/2</f>
        <v>1</v>
      </c>
      <c r="L31" s="163">
        <f>(K31+K33)/2</f>
        <v>1</v>
      </c>
      <c r="M31" s="160"/>
      <c r="N31" s="1"/>
    </row>
    <row r="32" spans="1:14" ht="26.4" x14ac:dyDescent="0.3">
      <c r="A32" s="230"/>
      <c r="B32" s="179"/>
      <c r="C32" s="158"/>
      <c r="D32" s="170"/>
      <c r="E32" s="125" t="s">
        <v>6</v>
      </c>
      <c r="F32" s="125" t="s">
        <v>212</v>
      </c>
      <c r="G32" s="78" t="s">
        <v>56</v>
      </c>
      <c r="H32" s="83">
        <v>85</v>
      </c>
      <c r="I32" s="83">
        <v>85</v>
      </c>
      <c r="J32" s="126">
        <f t="shared" si="0"/>
        <v>1</v>
      </c>
      <c r="K32" s="233"/>
      <c r="L32" s="163"/>
      <c r="M32" s="160"/>
      <c r="N32" s="1"/>
    </row>
    <row r="33" spans="1:14" ht="26.4" x14ac:dyDescent="0.3">
      <c r="A33" s="230"/>
      <c r="B33" s="179"/>
      <c r="C33" s="158"/>
      <c r="D33" s="170"/>
      <c r="E33" s="125" t="s">
        <v>8</v>
      </c>
      <c r="F33" s="125" t="s">
        <v>213</v>
      </c>
      <c r="G33" s="78" t="s">
        <v>29</v>
      </c>
      <c r="H33" s="83">
        <v>1080</v>
      </c>
      <c r="I33" s="83">
        <v>1080</v>
      </c>
      <c r="J33" s="126">
        <f t="shared" si="0"/>
        <v>1</v>
      </c>
      <c r="K33" s="126">
        <f>J33</f>
        <v>1</v>
      </c>
      <c r="L33" s="163"/>
      <c r="M33" s="160"/>
      <c r="N33" s="56"/>
    </row>
    <row r="34" spans="1:14" ht="26.4" x14ac:dyDescent="0.3">
      <c r="A34" s="230"/>
      <c r="B34" s="179"/>
      <c r="C34" s="156" t="s">
        <v>46</v>
      </c>
      <c r="D34" s="156" t="s">
        <v>171</v>
      </c>
      <c r="E34" s="55" t="s">
        <v>6</v>
      </c>
      <c r="F34" s="55" t="s">
        <v>38</v>
      </c>
      <c r="G34" s="56" t="s">
        <v>39</v>
      </c>
      <c r="H34" s="28">
        <v>0</v>
      </c>
      <c r="I34" s="28">
        <v>0</v>
      </c>
      <c r="J34" s="53">
        <v>1</v>
      </c>
      <c r="K34" s="169">
        <v>1</v>
      </c>
      <c r="L34" s="169">
        <f>(K34+K37)/2</f>
        <v>1</v>
      </c>
      <c r="M34" s="160"/>
      <c r="N34" s="5"/>
    </row>
    <row r="35" spans="1:14" ht="158.4" x14ac:dyDescent="0.3">
      <c r="A35" s="230"/>
      <c r="B35" s="179"/>
      <c r="C35" s="156"/>
      <c r="D35" s="156"/>
      <c r="E35" s="55" t="s">
        <v>6</v>
      </c>
      <c r="F35" s="55" t="s">
        <v>186</v>
      </c>
      <c r="G35" s="52" t="s">
        <v>22</v>
      </c>
      <c r="H35" s="28">
        <v>0</v>
      </c>
      <c r="I35" s="28">
        <v>0</v>
      </c>
      <c r="J35" s="53"/>
      <c r="K35" s="169"/>
      <c r="L35" s="169"/>
      <c r="M35" s="160"/>
      <c r="N35" s="5"/>
    </row>
    <row r="36" spans="1:14" ht="52.8" x14ac:dyDescent="0.3">
      <c r="A36" s="230"/>
      <c r="B36" s="179"/>
      <c r="C36" s="156"/>
      <c r="D36" s="156"/>
      <c r="E36" s="55" t="s">
        <v>6</v>
      </c>
      <c r="F36" s="55" t="s">
        <v>187</v>
      </c>
      <c r="G36" s="52" t="s">
        <v>22</v>
      </c>
      <c r="H36" s="28">
        <v>98</v>
      </c>
      <c r="I36" s="28">
        <v>100</v>
      </c>
      <c r="J36" s="53">
        <v>1</v>
      </c>
      <c r="K36" s="169"/>
      <c r="L36" s="169"/>
      <c r="M36" s="160"/>
      <c r="N36" s="5"/>
    </row>
    <row r="37" spans="1:14" ht="26.4" x14ac:dyDescent="0.3">
      <c r="A37" s="231"/>
      <c r="B37" s="179"/>
      <c r="C37" s="156"/>
      <c r="D37" s="156"/>
      <c r="E37" s="55" t="s">
        <v>8</v>
      </c>
      <c r="F37" s="55" t="s">
        <v>188</v>
      </c>
      <c r="G37" s="56" t="s">
        <v>37</v>
      </c>
      <c r="H37" s="28">
        <v>2</v>
      </c>
      <c r="I37" s="28">
        <v>2</v>
      </c>
      <c r="J37" s="53">
        <f t="shared" si="0"/>
        <v>1</v>
      </c>
      <c r="K37" s="53">
        <v>1</v>
      </c>
      <c r="L37" s="169"/>
      <c r="M37" s="160"/>
      <c r="N37" s="5"/>
    </row>
    <row r="39" spans="1:14" x14ac:dyDescent="0.3">
      <c r="H39" s="34"/>
      <c r="I39" s="34"/>
    </row>
    <row r="40" spans="1:14" x14ac:dyDescent="0.3">
      <c r="H40" s="34"/>
      <c r="I40" s="34"/>
    </row>
    <row r="41" spans="1:14" x14ac:dyDescent="0.3">
      <c r="H41" s="34"/>
      <c r="I41" s="34"/>
    </row>
    <row r="42" spans="1:14" x14ac:dyDescent="0.3">
      <c r="H42" s="34"/>
      <c r="I42" s="34"/>
    </row>
  </sheetData>
  <mergeCells count="51">
    <mergeCell ref="C34:C37"/>
    <mergeCell ref="D34:D37"/>
    <mergeCell ref="K34:K36"/>
    <mergeCell ref="L34:L37"/>
    <mergeCell ref="N27:N28"/>
    <mergeCell ref="C29:C30"/>
    <mergeCell ref="D29:D30"/>
    <mergeCell ref="L29:L30"/>
    <mergeCell ref="C31:C33"/>
    <mergeCell ref="D31:D33"/>
    <mergeCell ref="L31:L33"/>
    <mergeCell ref="K31:K32"/>
    <mergeCell ref="C25:C26"/>
    <mergeCell ref="D25:D26"/>
    <mergeCell ref="L25:L26"/>
    <mergeCell ref="C27:C28"/>
    <mergeCell ref="D27:D28"/>
    <mergeCell ref="L27:L28"/>
    <mergeCell ref="C21:C22"/>
    <mergeCell ref="D21:D22"/>
    <mergeCell ref="L21:L22"/>
    <mergeCell ref="C23:C24"/>
    <mergeCell ref="D23:D24"/>
    <mergeCell ref="L23:L24"/>
    <mergeCell ref="D11:D12"/>
    <mergeCell ref="L11:L12"/>
    <mergeCell ref="C19:C20"/>
    <mergeCell ref="D19:D20"/>
    <mergeCell ref="L19:L20"/>
    <mergeCell ref="C15:C16"/>
    <mergeCell ref="D15:D16"/>
    <mergeCell ref="L15:L16"/>
    <mergeCell ref="C17:C18"/>
    <mergeCell ref="D17:D18"/>
    <mergeCell ref="L17:L18"/>
    <mergeCell ref="B1:N1"/>
    <mergeCell ref="B2:N2"/>
    <mergeCell ref="B3:N3"/>
    <mergeCell ref="A7:A37"/>
    <mergeCell ref="B7:B37"/>
    <mergeCell ref="C7:C8"/>
    <mergeCell ref="D7:D8"/>
    <mergeCell ref="L7:L8"/>
    <mergeCell ref="M7:M37"/>
    <mergeCell ref="C9:C10"/>
    <mergeCell ref="D9:D10"/>
    <mergeCell ref="L9:L10"/>
    <mergeCell ref="C13:C14"/>
    <mergeCell ref="D13:D14"/>
    <mergeCell ref="L13:L14"/>
    <mergeCell ref="C11:C12"/>
  </mergeCell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7"/>
  <sheetViews>
    <sheetView zoomScale="85" zoomScaleNormal="85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4"/>
    </sheetView>
  </sheetViews>
  <sheetFormatPr defaultColWidth="9.109375" defaultRowHeight="13.8" x14ac:dyDescent="0.3"/>
  <cols>
    <col min="1" max="1" width="9.109375" style="7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3.5546875" style="7" customWidth="1"/>
    <col min="7" max="7" width="12" style="7" customWidth="1"/>
    <col min="8" max="8" width="11.5546875" style="7" customWidth="1"/>
    <col min="9" max="9" width="11.6640625" style="7" bestFit="1" customWidth="1"/>
    <col min="10" max="10" width="16.33203125" style="7" customWidth="1"/>
    <col min="11" max="11" width="15.88671875" style="13" customWidth="1"/>
    <col min="12" max="12" width="10.33203125" style="13" bestFit="1" customWidth="1"/>
    <col min="13" max="13" width="14.109375" style="7" customWidth="1"/>
    <col min="14" max="14" width="12.88671875" style="7" customWidth="1"/>
    <col min="15" max="16384" width="9.109375" style="7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5" spans="1:14" ht="115.5" customHeight="1" x14ac:dyDescent="0.3">
      <c r="A5" s="52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3">
      <c r="A6" s="16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59">
        <v>10</v>
      </c>
      <c r="L6" s="59">
        <v>11</v>
      </c>
      <c r="M6" s="61">
        <v>12</v>
      </c>
      <c r="N6" s="61">
        <v>13</v>
      </c>
    </row>
    <row r="7" spans="1:14" ht="52.8" x14ac:dyDescent="0.3">
      <c r="A7" s="149">
        <v>2</v>
      </c>
      <c r="B7" s="141" t="s">
        <v>114</v>
      </c>
      <c r="C7" s="142" t="s">
        <v>179</v>
      </c>
      <c r="D7" s="142" t="s">
        <v>21</v>
      </c>
      <c r="E7" s="68" t="s">
        <v>6</v>
      </c>
      <c r="F7" s="68" t="s">
        <v>53</v>
      </c>
      <c r="G7" s="70" t="s">
        <v>56</v>
      </c>
      <c r="H7" s="74">
        <v>6.95</v>
      </c>
      <c r="I7" s="74">
        <v>7.99</v>
      </c>
      <c r="J7" s="72">
        <v>1</v>
      </c>
      <c r="K7" s="72">
        <v>1</v>
      </c>
      <c r="L7" s="144">
        <f>(K7+K8)/2</f>
        <v>1</v>
      </c>
      <c r="M7" s="151" t="s">
        <v>154</v>
      </c>
      <c r="N7" s="11"/>
    </row>
    <row r="8" spans="1:14" ht="26.4" x14ac:dyDescent="0.3">
      <c r="A8" s="149"/>
      <c r="B8" s="150"/>
      <c r="C8" s="142"/>
      <c r="D8" s="142"/>
      <c r="E8" s="68" t="s">
        <v>8</v>
      </c>
      <c r="F8" s="68" t="s">
        <v>41</v>
      </c>
      <c r="G8" s="70" t="s">
        <v>29</v>
      </c>
      <c r="H8" s="74">
        <v>288</v>
      </c>
      <c r="I8" s="74">
        <v>288</v>
      </c>
      <c r="J8" s="72">
        <f t="shared" ref="J8:J14" si="0">I8/H8*100%</f>
        <v>1</v>
      </c>
      <c r="K8" s="72">
        <f>J8</f>
        <v>1</v>
      </c>
      <c r="L8" s="144"/>
      <c r="M8" s="151"/>
      <c r="N8" s="11"/>
    </row>
    <row r="9" spans="1:14" ht="52.8" x14ac:dyDescent="0.3">
      <c r="A9" s="149"/>
      <c r="B9" s="150"/>
      <c r="C9" s="141" t="s">
        <v>159</v>
      </c>
      <c r="D9" s="141" t="s">
        <v>21</v>
      </c>
      <c r="E9" s="51" t="s">
        <v>6</v>
      </c>
      <c r="F9" s="51" t="s">
        <v>42</v>
      </c>
      <c r="G9" s="59" t="s">
        <v>56</v>
      </c>
      <c r="H9" s="25">
        <v>3.64</v>
      </c>
      <c r="I9" s="25">
        <v>6.37</v>
      </c>
      <c r="J9" s="50">
        <v>1</v>
      </c>
      <c r="K9" s="50">
        <v>1</v>
      </c>
      <c r="L9" s="143">
        <f>(K9+K10)/2</f>
        <v>1</v>
      </c>
      <c r="M9" s="151"/>
      <c r="N9" s="11"/>
    </row>
    <row r="10" spans="1:14" ht="26.4" x14ac:dyDescent="0.3">
      <c r="A10" s="149"/>
      <c r="B10" s="150"/>
      <c r="C10" s="141"/>
      <c r="D10" s="141"/>
      <c r="E10" s="51" t="s">
        <v>8</v>
      </c>
      <c r="F10" s="51" t="s">
        <v>41</v>
      </c>
      <c r="G10" s="59" t="s">
        <v>29</v>
      </c>
      <c r="H10" s="25">
        <v>110</v>
      </c>
      <c r="I10" s="25">
        <v>110</v>
      </c>
      <c r="J10" s="50">
        <f t="shared" si="0"/>
        <v>1</v>
      </c>
      <c r="K10" s="50">
        <f>J10</f>
        <v>1</v>
      </c>
      <c r="L10" s="143"/>
      <c r="M10" s="151"/>
      <c r="N10" s="11"/>
    </row>
    <row r="11" spans="1:14" ht="52.8" x14ac:dyDescent="0.3">
      <c r="A11" s="149"/>
      <c r="B11" s="150"/>
      <c r="C11" s="142" t="s">
        <v>165</v>
      </c>
      <c r="D11" s="142" t="s">
        <v>21</v>
      </c>
      <c r="E11" s="68" t="s">
        <v>6</v>
      </c>
      <c r="F11" s="68" t="s">
        <v>11</v>
      </c>
      <c r="G11" s="70" t="s">
        <v>56</v>
      </c>
      <c r="H11" s="75">
        <v>8.34</v>
      </c>
      <c r="I11" s="74">
        <v>16.670000000000002</v>
      </c>
      <c r="J11" s="72">
        <v>1</v>
      </c>
      <c r="K11" s="72">
        <v>1</v>
      </c>
      <c r="L11" s="144">
        <f>(K11+K12)/2</f>
        <v>1</v>
      </c>
      <c r="M11" s="151"/>
      <c r="N11" s="12"/>
    </row>
    <row r="12" spans="1:14" ht="26.4" x14ac:dyDescent="0.3">
      <c r="A12" s="149"/>
      <c r="B12" s="150"/>
      <c r="C12" s="142"/>
      <c r="D12" s="142"/>
      <c r="E12" s="68" t="s">
        <v>8</v>
      </c>
      <c r="F12" s="68" t="s">
        <v>41</v>
      </c>
      <c r="G12" s="70" t="s">
        <v>29</v>
      </c>
      <c r="H12" s="74">
        <v>12</v>
      </c>
      <c r="I12" s="74">
        <v>12</v>
      </c>
      <c r="J12" s="72">
        <f t="shared" si="0"/>
        <v>1</v>
      </c>
      <c r="K12" s="72">
        <f>J12</f>
        <v>1</v>
      </c>
      <c r="L12" s="144"/>
      <c r="M12" s="151"/>
      <c r="N12" s="11"/>
    </row>
    <row r="13" spans="1:14" ht="79.2" x14ac:dyDescent="0.3">
      <c r="A13" s="149"/>
      <c r="B13" s="150"/>
      <c r="C13" s="141" t="s">
        <v>166</v>
      </c>
      <c r="D13" s="141" t="s">
        <v>21</v>
      </c>
      <c r="E13" s="51" t="s">
        <v>6</v>
      </c>
      <c r="F13" s="51" t="s">
        <v>52</v>
      </c>
      <c r="G13" s="59" t="s">
        <v>56</v>
      </c>
      <c r="H13" s="25">
        <v>100</v>
      </c>
      <c r="I13" s="25">
        <v>100</v>
      </c>
      <c r="J13" s="50">
        <f t="shared" si="0"/>
        <v>1</v>
      </c>
      <c r="K13" s="50">
        <f>J13</f>
        <v>1</v>
      </c>
      <c r="L13" s="143">
        <f>(K13+K14)/2</f>
        <v>1</v>
      </c>
      <c r="M13" s="151"/>
      <c r="N13" s="11"/>
    </row>
    <row r="14" spans="1:14" ht="26.4" x14ac:dyDescent="0.3">
      <c r="A14" s="149"/>
      <c r="B14" s="150"/>
      <c r="C14" s="141"/>
      <c r="D14" s="141"/>
      <c r="E14" s="51" t="s">
        <v>8</v>
      </c>
      <c r="F14" s="51" t="s">
        <v>41</v>
      </c>
      <c r="G14" s="59" t="s">
        <v>29</v>
      </c>
      <c r="H14" s="25">
        <v>1</v>
      </c>
      <c r="I14" s="25">
        <v>1</v>
      </c>
      <c r="J14" s="50">
        <f t="shared" si="0"/>
        <v>1</v>
      </c>
      <c r="K14" s="50">
        <f>J14</f>
        <v>1</v>
      </c>
      <c r="L14" s="143"/>
      <c r="M14" s="151"/>
      <c r="N14" s="11"/>
    </row>
    <row r="15" spans="1:14" ht="12.75" x14ac:dyDescent="0.2">
      <c r="H15" s="34"/>
      <c r="I15" s="34"/>
    </row>
    <row r="16" spans="1:14" ht="12.75" x14ac:dyDescent="0.2">
      <c r="L16" s="33"/>
    </row>
    <row r="17" spans="8:9" ht="12.75" x14ac:dyDescent="0.2">
      <c r="H17" s="34"/>
      <c r="I17" s="34"/>
    </row>
  </sheetData>
  <mergeCells count="18">
    <mergeCell ref="D13:D14"/>
    <mergeCell ref="L13:L14"/>
    <mergeCell ref="A7:A14"/>
    <mergeCell ref="L7:L8"/>
    <mergeCell ref="B1:N1"/>
    <mergeCell ref="B2:N2"/>
    <mergeCell ref="B3:N3"/>
    <mergeCell ref="B7:B14"/>
    <mergeCell ref="C7:C8"/>
    <mergeCell ref="D7:D8"/>
    <mergeCell ref="C11:C12"/>
    <mergeCell ref="D11:D12"/>
    <mergeCell ref="L11:L12"/>
    <mergeCell ref="C13:C14"/>
    <mergeCell ref="M7:M14"/>
    <mergeCell ref="C9:C10"/>
    <mergeCell ref="D9:D10"/>
    <mergeCell ref="L9:L1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5"/>
  <sheetViews>
    <sheetView zoomScale="90" zoomScaleNormal="9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5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27" style="7" customWidth="1"/>
    <col min="7" max="7" width="12" style="7" customWidth="1"/>
    <col min="8" max="8" width="10.44140625" style="7" customWidth="1"/>
    <col min="9" max="9" width="11.88671875" style="7" bestFit="1" customWidth="1"/>
    <col min="10" max="10" width="20.109375" style="7" customWidth="1"/>
    <col min="11" max="11" width="24.33203125" style="7" customWidth="1"/>
    <col min="12" max="12" width="10.554687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8" customHeight="1" x14ac:dyDescent="0.3">
      <c r="A5" s="106" t="s">
        <v>168</v>
      </c>
      <c r="B5" s="106" t="s">
        <v>0</v>
      </c>
      <c r="C5" s="106" t="s">
        <v>88</v>
      </c>
      <c r="D5" s="106" t="s">
        <v>1</v>
      </c>
      <c r="E5" s="106" t="s">
        <v>2</v>
      </c>
      <c r="F5" s="106" t="s">
        <v>3</v>
      </c>
      <c r="G5" s="106" t="s">
        <v>4</v>
      </c>
      <c r="H5" s="106" t="s">
        <v>160</v>
      </c>
      <c r="I5" s="106" t="s">
        <v>161</v>
      </c>
      <c r="J5" s="106" t="s">
        <v>162</v>
      </c>
      <c r="K5" s="106" t="s">
        <v>163</v>
      </c>
      <c r="L5" s="106" t="s">
        <v>164</v>
      </c>
      <c r="M5" s="106" t="s">
        <v>5</v>
      </c>
      <c r="N5" s="106" t="s">
        <v>107</v>
      </c>
    </row>
    <row r="6" spans="1:14" x14ac:dyDescent="0.3">
      <c r="A6" s="106" t="s">
        <v>167</v>
      </c>
      <c r="B6" s="106">
        <v>1</v>
      </c>
      <c r="C6" s="106">
        <v>2</v>
      </c>
      <c r="D6" s="106">
        <v>3</v>
      </c>
      <c r="E6" s="106">
        <v>4</v>
      </c>
      <c r="F6" s="106">
        <v>5</v>
      </c>
      <c r="G6" s="106">
        <v>6</v>
      </c>
      <c r="H6" s="106">
        <v>7</v>
      </c>
      <c r="I6" s="106">
        <v>8</v>
      </c>
      <c r="J6" s="106">
        <v>9</v>
      </c>
      <c r="K6" s="106">
        <v>10</v>
      </c>
      <c r="L6" s="106">
        <v>11</v>
      </c>
      <c r="M6" s="106">
        <v>12</v>
      </c>
      <c r="N6" s="106">
        <v>13</v>
      </c>
    </row>
    <row r="7" spans="1:14" ht="66" x14ac:dyDescent="0.3">
      <c r="A7" s="191">
        <v>20</v>
      </c>
      <c r="B7" s="156" t="s">
        <v>108</v>
      </c>
      <c r="C7" s="214" t="s">
        <v>18</v>
      </c>
      <c r="D7" s="214" t="s">
        <v>21</v>
      </c>
      <c r="E7" s="102" t="s">
        <v>6</v>
      </c>
      <c r="F7" s="109" t="s">
        <v>299</v>
      </c>
      <c r="G7" s="81" t="s">
        <v>7</v>
      </c>
      <c r="H7" s="113">
        <v>100</v>
      </c>
      <c r="I7" s="113">
        <v>100</v>
      </c>
      <c r="J7" s="114">
        <f>I7/H7*100%</f>
        <v>1</v>
      </c>
      <c r="K7" s="232">
        <f>(J7+J8)/2</f>
        <v>1</v>
      </c>
      <c r="L7" s="232">
        <f>(K7+K9)/2</f>
        <v>1</v>
      </c>
      <c r="M7" s="160" t="s">
        <v>154</v>
      </c>
      <c r="N7" s="1"/>
    </row>
    <row r="8" spans="1:14" ht="66" x14ac:dyDescent="0.3">
      <c r="A8" s="192"/>
      <c r="B8" s="156"/>
      <c r="C8" s="235"/>
      <c r="D8" s="235"/>
      <c r="E8" s="102" t="s">
        <v>6</v>
      </c>
      <c r="F8" s="109" t="s">
        <v>300</v>
      </c>
      <c r="G8" s="81" t="s">
        <v>7</v>
      </c>
      <c r="H8" s="113">
        <v>100</v>
      </c>
      <c r="I8" s="113">
        <v>100</v>
      </c>
      <c r="J8" s="114">
        <f>I8/H8*100%</f>
        <v>1</v>
      </c>
      <c r="K8" s="233"/>
      <c r="L8" s="234"/>
      <c r="M8" s="160"/>
      <c r="N8" s="1"/>
    </row>
    <row r="9" spans="1:14" ht="26.4" x14ac:dyDescent="0.3">
      <c r="A9" s="192"/>
      <c r="B9" s="156"/>
      <c r="C9" s="235"/>
      <c r="D9" s="235"/>
      <c r="E9" s="102" t="s">
        <v>8</v>
      </c>
      <c r="F9" s="102" t="s">
        <v>90</v>
      </c>
      <c r="G9" s="71" t="s">
        <v>85</v>
      </c>
      <c r="H9" s="113">
        <v>1890</v>
      </c>
      <c r="I9" s="113">
        <v>1890</v>
      </c>
      <c r="J9" s="114">
        <f t="shared" ref="J9:J15" si="0">I9/H9*100%</f>
        <v>1</v>
      </c>
      <c r="K9" s="232">
        <f>J9</f>
        <v>1</v>
      </c>
      <c r="L9" s="234"/>
      <c r="M9" s="160"/>
      <c r="N9" s="4"/>
    </row>
    <row r="10" spans="1:14" ht="26.4" x14ac:dyDescent="0.3">
      <c r="A10" s="192"/>
      <c r="B10" s="156"/>
      <c r="C10" s="235"/>
      <c r="D10" s="235"/>
      <c r="E10" s="102" t="s">
        <v>8</v>
      </c>
      <c r="F10" s="102" t="s">
        <v>301</v>
      </c>
      <c r="G10" s="71" t="s">
        <v>302</v>
      </c>
      <c r="H10" s="113">
        <v>39690</v>
      </c>
      <c r="I10" s="113">
        <v>39690</v>
      </c>
      <c r="J10" s="114">
        <f t="shared" si="0"/>
        <v>1</v>
      </c>
      <c r="K10" s="234"/>
      <c r="L10" s="234"/>
      <c r="M10" s="160"/>
      <c r="N10" s="4"/>
    </row>
    <row r="11" spans="1:14" ht="26.4" x14ac:dyDescent="0.3">
      <c r="A11" s="192"/>
      <c r="B11" s="156"/>
      <c r="C11" s="215"/>
      <c r="D11" s="215"/>
      <c r="E11" s="102" t="s">
        <v>8</v>
      </c>
      <c r="F11" s="102" t="s">
        <v>303</v>
      </c>
      <c r="G11" s="71" t="s">
        <v>26</v>
      </c>
      <c r="H11" s="113">
        <v>952560</v>
      </c>
      <c r="I11" s="113">
        <v>952560</v>
      </c>
      <c r="J11" s="114">
        <f t="shared" si="0"/>
        <v>1</v>
      </c>
      <c r="K11" s="233"/>
      <c r="L11" s="233"/>
      <c r="M11" s="160"/>
      <c r="N11" s="4"/>
    </row>
    <row r="12" spans="1:14" ht="26.4" x14ac:dyDescent="0.3">
      <c r="A12" s="192"/>
      <c r="B12" s="156"/>
      <c r="C12" s="156" t="s">
        <v>23</v>
      </c>
      <c r="D12" s="156" t="s">
        <v>171</v>
      </c>
      <c r="E12" s="103" t="s">
        <v>6</v>
      </c>
      <c r="F12" s="103" t="s">
        <v>38</v>
      </c>
      <c r="G12" s="104" t="s">
        <v>39</v>
      </c>
      <c r="H12" s="23">
        <v>0</v>
      </c>
      <c r="I12" s="23">
        <v>0</v>
      </c>
      <c r="J12" s="10">
        <v>1</v>
      </c>
      <c r="K12" s="169">
        <v>1</v>
      </c>
      <c r="L12" s="169">
        <f>(K12+K15)/2</f>
        <v>1</v>
      </c>
      <c r="M12" s="160"/>
      <c r="N12" s="4"/>
    </row>
    <row r="13" spans="1:14" ht="264" x14ac:dyDescent="0.3">
      <c r="A13" s="192"/>
      <c r="B13" s="156"/>
      <c r="C13" s="156"/>
      <c r="D13" s="156"/>
      <c r="E13" s="103" t="s">
        <v>6</v>
      </c>
      <c r="F13" s="103" t="s">
        <v>186</v>
      </c>
      <c r="G13" s="100" t="s">
        <v>22</v>
      </c>
      <c r="H13" s="22">
        <v>0</v>
      </c>
      <c r="I13" s="22">
        <v>0</v>
      </c>
      <c r="J13" s="10"/>
      <c r="K13" s="169"/>
      <c r="L13" s="169"/>
      <c r="M13" s="160"/>
      <c r="N13" s="4"/>
    </row>
    <row r="14" spans="1:14" ht="79.2" x14ac:dyDescent="0.3">
      <c r="A14" s="192"/>
      <c r="B14" s="156"/>
      <c r="C14" s="156"/>
      <c r="D14" s="156"/>
      <c r="E14" s="103" t="s">
        <v>6</v>
      </c>
      <c r="F14" s="103" t="s">
        <v>187</v>
      </c>
      <c r="G14" s="100" t="s">
        <v>22</v>
      </c>
      <c r="H14" s="23">
        <v>98</v>
      </c>
      <c r="I14" s="23">
        <v>100</v>
      </c>
      <c r="J14" s="10">
        <f t="shared" si="0"/>
        <v>1.0204081632653061</v>
      </c>
      <c r="K14" s="169"/>
      <c r="L14" s="169"/>
      <c r="M14" s="160"/>
      <c r="N14" s="4"/>
    </row>
    <row r="15" spans="1:14" ht="26.4" x14ac:dyDescent="0.3">
      <c r="A15" s="193"/>
      <c r="B15" s="156"/>
      <c r="C15" s="156"/>
      <c r="D15" s="156"/>
      <c r="E15" s="103" t="s">
        <v>8</v>
      </c>
      <c r="F15" s="103" t="s">
        <v>188</v>
      </c>
      <c r="G15" s="104" t="s">
        <v>37</v>
      </c>
      <c r="H15" s="112">
        <v>14</v>
      </c>
      <c r="I15" s="112">
        <v>14</v>
      </c>
      <c r="J15" s="10">
        <f t="shared" si="0"/>
        <v>1</v>
      </c>
      <c r="K15" s="98">
        <v>1</v>
      </c>
      <c r="L15" s="169"/>
      <c r="M15" s="160"/>
      <c r="N15" s="4"/>
    </row>
  </sheetData>
  <mergeCells count="15">
    <mergeCell ref="B1:N1"/>
    <mergeCell ref="B2:N2"/>
    <mergeCell ref="B3:N3"/>
    <mergeCell ref="A7:A15"/>
    <mergeCell ref="B7:B15"/>
    <mergeCell ref="M7:M15"/>
    <mergeCell ref="C12:C15"/>
    <mergeCell ref="D12:D15"/>
    <mergeCell ref="K12:K14"/>
    <mergeCell ref="L12:L15"/>
    <mergeCell ref="K7:K8"/>
    <mergeCell ref="K9:K11"/>
    <mergeCell ref="C7:C11"/>
    <mergeCell ref="D7:D11"/>
    <mergeCell ref="L7:L11"/>
  </mergeCells>
  <pageMargins left="0.7" right="0.7" top="0.75" bottom="0.75" header="0.3" footer="0.3"/>
  <pageSetup paperSize="9" scale="5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zoomScale="90" zoomScaleNormal="90" zoomScaleSheetLayoutView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0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5.10937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18.44140625" style="7" customWidth="1"/>
    <col min="11" max="11" width="23.554687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97.5" customHeight="1" x14ac:dyDescent="0.3">
      <c r="A5" s="106" t="s">
        <v>168</v>
      </c>
      <c r="B5" s="106" t="s">
        <v>0</v>
      </c>
      <c r="C5" s="106" t="s">
        <v>88</v>
      </c>
      <c r="D5" s="106" t="s">
        <v>1</v>
      </c>
      <c r="E5" s="106" t="s">
        <v>2</v>
      </c>
      <c r="F5" s="106" t="s">
        <v>3</v>
      </c>
      <c r="G5" s="106" t="s">
        <v>4</v>
      </c>
      <c r="H5" s="106" t="s">
        <v>160</v>
      </c>
      <c r="I5" s="106" t="s">
        <v>161</v>
      </c>
      <c r="J5" s="106" t="s">
        <v>162</v>
      </c>
      <c r="K5" s="106" t="s">
        <v>163</v>
      </c>
      <c r="L5" s="106" t="s">
        <v>164</v>
      </c>
      <c r="M5" s="106" t="s">
        <v>5</v>
      </c>
      <c r="N5" s="106" t="s">
        <v>107</v>
      </c>
    </row>
    <row r="6" spans="1:14" x14ac:dyDescent="0.3">
      <c r="A6" s="106" t="s">
        <v>167</v>
      </c>
      <c r="B6" s="106">
        <v>1</v>
      </c>
      <c r="C6" s="106">
        <v>2</v>
      </c>
      <c r="D6" s="106">
        <v>3</v>
      </c>
      <c r="E6" s="106">
        <v>4</v>
      </c>
      <c r="F6" s="106">
        <v>5</v>
      </c>
      <c r="G6" s="106">
        <v>6</v>
      </c>
      <c r="H6" s="106">
        <v>7</v>
      </c>
      <c r="I6" s="106">
        <v>8</v>
      </c>
      <c r="J6" s="106">
        <v>9</v>
      </c>
      <c r="K6" s="106">
        <v>10</v>
      </c>
      <c r="L6" s="106">
        <v>11</v>
      </c>
      <c r="M6" s="106">
        <v>12</v>
      </c>
      <c r="N6" s="106">
        <v>13</v>
      </c>
    </row>
    <row r="7" spans="1:14" ht="26.4" x14ac:dyDescent="0.3">
      <c r="A7" s="191">
        <v>21</v>
      </c>
      <c r="B7" s="156" t="s">
        <v>104</v>
      </c>
      <c r="C7" s="158" t="s">
        <v>46</v>
      </c>
      <c r="D7" s="158" t="s">
        <v>171</v>
      </c>
      <c r="E7" s="102" t="s">
        <v>6</v>
      </c>
      <c r="F7" s="102" t="s">
        <v>38</v>
      </c>
      <c r="G7" s="78" t="s">
        <v>39</v>
      </c>
      <c r="H7" s="115">
        <v>0</v>
      </c>
      <c r="I7" s="115">
        <v>0</v>
      </c>
      <c r="J7" s="101">
        <v>1</v>
      </c>
      <c r="K7" s="239">
        <f>(J7+J8+J9)/2</f>
        <v>1</v>
      </c>
      <c r="L7" s="239">
        <f>(K7+K10)/2</f>
        <v>1</v>
      </c>
      <c r="M7" s="160" t="s">
        <v>156</v>
      </c>
      <c r="N7" s="1"/>
    </row>
    <row r="8" spans="1:14" ht="184.8" x14ac:dyDescent="0.3">
      <c r="A8" s="192"/>
      <c r="B8" s="156"/>
      <c r="C8" s="158"/>
      <c r="D8" s="158"/>
      <c r="E8" s="102" t="s">
        <v>6</v>
      </c>
      <c r="F8" s="102" t="s">
        <v>186</v>
      </c>
      <c r="G8" s="81" t="s">
        <v>22</v>
      </c>
      <c r="H8" s="116">
        <v>0</v>
      </c>
      <c r="I8" s="116">
        <v>0</v>
      </c>
      <c r="J8" s="101"/>
      <c r="K8" s="239"/>
      <c r="L8" s="239"/>
      <c r="M8" s="160"/>
      <c r="N8" s="1"/>
    </row>
    <row r="9" spans="1:14" ht="52.8" x14ac:dyDescent="0.3">
      <c r="A9" s="192"/>
      <c r="B9" s="156"/>
      <c r="C9" s="158"/>
      <c r="D9" s="158"/>
      <c r="E9" s="102" t="s">
        <v>6</v>
      </c>
      <c r="F9" s="102" t="s">
        <v>187</v>
      </c>
      <c r="G9" s="81" t="s">
        <v>22</v>
      </c>
      <c r="H9" s="115">
        <v>100</v>
      </c>
      <c r="I9" s="115">
        <v>100</v>
      </c>
      <c r="J9" s="101">
        <f t="shared" ref="J9:J20" si="0">I9/H9*100%</f>
        <v>1</v>
      </c>
      <c r="K9" s="239"/>
      <c r="L9" s="239"/>
      <c r="M9" s="160"/>
      <c r="N9" s="1"/>
    </row>
    <row r="10" spans="1:14" ht="26.4" x14ac:dyDescent="0.3">
      <c r="A10" s="192"/>
      <c r="B10" s="156"/>
      <c r="C10" s="158"/>
      <c r="D10" s="158"/>
      <c r="E10" s="102" t="s">
        <v>8</v>
      </c>
      <c r="F10" s="102" t="s">
        <v>188</v>
      </c>
      <c r="G10" s="78" t="s">
        <v>37</v>
      </c>
      <c r="H10" s="116">
        <v>8</v>
      </c>
      <c r="I10" s="116">
        <v>8</v>
      </c>
      <c r="J10" s="101">
        <f t="shared" si="0"/>
        <v>1</v>
      </c>
      <c r="K10" s="117">
        <v>1</v>
      </c>
      <c r="L10" s="239"/>
      <c r="M10" s="160"/>
      <c r="N10" s="1"/>
    </row>
    <row r="11" spans="1:14" ht="26.4" x14ac:dyDescent="0.3">
      <c r="A11" s="192"/>
      <c r="B11" s="156"/>
      <c r="C11" s="156" t="s">
        <v>66</v>
      </c>
      <c r="D11" s="156" t="s">
        <v>171</v>
      </c>
      <c r="E11" s="103" t="s">
        <v>6</v>
      </c>
      <c r="F11" s="54" t="s">
        <v>38</v>
      </c>
      <c r="G11" s="104" t="s">
        <v>39</v>
      </c>
      <c r="H11" s="110">
        <v>0</v>
      </c>
      <c r="I11" s="110">
        <v>0</v>
      </c>
      <c r="J11" s="105">
        <v>1</v>
      </c>
      <c r="K11" s="111">
        <f>(J11)</f>
        <v>1</v>
      </c>
      <c r="L11" s="240">
        <f>(K11+K12)/2</f>
        <v>1</v>
      </c>
      <c r="M11" s="160"/>
      <c r="N11" s="1"/>
    </row>
    <row r="12" spans="1:14" ht="26.4" x14ac:dyDescent="0.3">
      <c r="A12" s="192"/>
      <c r="B12" s="156"/>
      <c r="C12" s="156"/>
      <c r="D12" s="156"/>
      <c r="E12" s="103" t="s">
        <v>8</v>
      </c>
      <c r="F12" s="54" t="s">
        <v>47</v>
      </c>
      <c r="G12" s="100" t="s">
        <v>37</v>
      </c>
      <c r="H12" s="110">
        <v>102</v>
      </c>
      <c r="I12" s="110">
        <v>102</v>
      </c>
      <c r="J12" s="105">
        <f t="shared" si="0"/>
        <v>1</v>
      </c>
      <c r="K12" s="111">
        <f>J12</f>
        <v>1</v>
      </c>
      <c r="L12" s="240"/>
      <c r="M12" s="160"/>
      <c r="N12" s="1"/>
    </row>
    <row r="13" spans="1:14" ht="26.4" x14ac:dyDescent="0.3">
      <c r="A13" s="236"/>
      <c r="B13" s="238"/>
      <c r="C13" s="214" t="s">
        <v>102</v>
      </c>
      <c r="D13" s="214" t="s">
        <v>171</v>
      </c>
      <c r="E13" s="102" t="s">
        <v>6</v>
      </c>
      <c r="F13" s="102" t="s">
        <v>304</v>
      </c>
      <c r="G13" s="78" t="s">
        <v>39</v>
      </c>
      <c r="H13" s="115">
        <v>4060</v>
      </c>
      <c r="I13" s="115">
        <v>4060</v>
      </c>
      <c r="J13" s="101">
        <f t="shared" si="0"/>
        <v>1</v>
      </c>
      <c r="K13" s="241">
        <v>1</v>
      </c>
      <c r="L13" s="241">
        <f>(K13+K16)/2</f>
        <v>1</v>
      </c>
      <c r="M13" s="174"/>
      <c r="N13" s="1"/>
    </row>
    <row r="14" spans="1:14" ht="39.6" x14ac:dyDescent="0.3">
      <c r="A14" s="236"/>
      <c r="B14" s="238"/>
      <c r="C14" s="235"/>
      <c r="D14" s="235"/>
      <c r="E14" s="102" t="s">
        <v>6</v>
      </c>
      <c r="F14" s="102" t="s">
        <v>305</v>
      </c>
      <c r="G14" s="81" t="s">
        <v>22</v>
      </c>
      <c r="H14" s="115">
        <v>100</v>
      </c>
      <c r="I14" s="115">
        <v>100</v>
      </c>
      <c r="J14" s="101">
        <f t="shared" si="0"/>
        <v>1</v>
      </c>
      <c r="K14" s="242"/>
      <c r="L14" s="242"/>
      <c r="M14" s="174"/>
      <c r="N14" s="1"/>
    </row>
    <row r="15" spans="1:14" ht="39.6" x14ac:dyDescent="0.3">
      <c r="A15" s="236"/>
      <c r="B15" s="238"/>
      <c r="C15" s="235"/>
      <c r="D15" s="235"/>
      <c r="E15" s="102" t="s">
        <v>6</v>
      </c>
      <c r="F15" s="102" t="s">
        <v>306</v>
      </c>
      <c r="G15" s="81" t="s">
        <v>22</v>
      </c>
      <c r="H15" s="115">
        <v>100</v>
      </c>
      <c r="I15" s="115">
        <v>100</v>
      </c>
      <c r="J15" s="101">
        <f t="shared" si="0"/>
        <v>1</v>
      </c>
      <c r="K15" s="243"/>
      <c r="L15" s="242"/>
      <c r="M15" s="174"/>
      <c r="N15" s="1"/>
    </row>
    <row r="16" spans="1:14" ht="26.4" x14ac:dyDescent="0.3">
      <c r="A16" s="236"/>
      <c r="B16" s="238"/>
      <c r="C16" s="215"/>
      <c r="D16" s="215"/>
      <c r="E16" s="102" t="s">
        <v>8</v>
      </c>
      <c r="F16" s="102" t="s">
        <v>101</v>
      </c>
      <c r="G16" s="78" t="s">
        <v>77</v>
      </c>
      <c r="H16" s="116">
        <v>4060</v>
      </c>
      <c r="I16" s="118">
        <v>4060</v>
      </c>
      <c r="J16" s="101">
        <f t="shared" si="0"/>
        <v>1</v>
      </c>
      <c r="K16" s="117">
        <v>1</v>
      </c>
      <c r="L16" s="243"/>
      <c r="M16" s="174"/>
      <c r="N16" s="1"/>
    </row>
    <row r="17" spans="1:14" ht="26.4" x14ac:dyDescent="0.3">
      <c r="A17" s="236"/>
      <c r="B17" s="238"/>
      <c r="C17" s="156" t="s">
        <v>103</v>
      </c>
      <c r="D17" s="156" t="s">
        <v>171</v>
      </c>
      <c r="E17" s="103" t="s">
        <v>6</v>
      </c>
      <c r="F17" s="103" t="s">
        <v>38</v>
      </c>
      <c r="G17" s="104" t="s">
        <v>39</v>
      </c>
      <c r="H17" s="3">
        <v>0</v>
      </c>
      <c r="I17" s="3">
        <v>0</v>
      </c>
      <c r="J17" s="105">
        <v>1</v>
      </c>
      <c r="K17" s="244">
        <v>1</v>
      </c>
      <c r="L17" s="240">
        <v>1</v>
      </c>
      <c r="M17" s="174"/>
      <c r="N17" s="1"/>
    </row>
    <row r="18" spans="1:14" ht="39.6" x14ac:dyDescent="0.3">
      <c r="A18" s="236"/>
      <c r="B18" s="238"/>
      <c r="C18" s="156"/>
      <c r="D18" s="156"/>
      <c r="E18" s="103" t="s">
        <v>6</v>
      </c>
      <c r="F18" s="103" t="s">
        <v>305</v>
      </c>
      <c r="G18" s="100" t="s">
        <v>22</v>
      </c>
      <c r="H18" s="3">
        <v>100</v>
      </c>
      <c r="I18" s="3">
        <v>100</v>
      </c>
      <c r="J18" s="105">
        <f t="shared" si="0"/>
        <v>1</v>
      </c>
      <c r="K18" s="245"/>
      <c r="L18" s="240"/>
      <c r="M18" s="174"/>
      <c r="N18" s="1"/>
    </row>
    <row r="19" spans="1:14" ht="39.6" x14ac:dyDescent="0.3">
      <c r="A19" s="236"/>
      <c r="B19" s="238"/>
      <c r="C19" s="156"/>
      <c r="D19" s="156"/>
      <c r="E19" s="103" t="s">
        <v>6</v>
      </c>
      <c r="F19" s="103" t="s">
        <v>306</v>
      </c>
      <c r="G19" s="100" t="s">
        <v>22</v>
      </c>
      <c r="H19" s="3">
        <v>100</v>
      </c>
      <c r="I19" s="3">
        <v>100</v>
      </c>
      <c r="J19" s="105">
        <f t="shared" si="0"/>
        <v>1</v>
      </c>
      <c r="K19" s="246"/>
      <c r="L19" s="240"/>
      <c r="M19" s="174"/>
      <c r="N19" s="1"/>
    </row>
    <row r="20" spans="1:14" ht="26.4" x14ac:dyDescent="0.3">
      <c r="A20" s="237"/>
      <c r="B20" s="238"/>
      <c r="C20" s="156"/>
      <c r="D20" s="156"/>
      <c r="E20" s="103" t="s">
        <v>8</v>
      </c>
      <c r="F20" s="103" t="s">
        <v>101</v>
      </c>
      <c r="G20" s="104" t="s">
        <v>77</v>
      </c>
      <c r="H20" s="110">
        <v>25000</v>
      </c>
      <c r="I20" s="107">
        <v>30178</v>
      </c>
      <c r="J20" s="105">
        <v>1</v>
      </c>
      <c r="K20" s="111">
        <v>1</v>
      </c>
      <c r="L20" s="240"/>
      <c r="M20" s="174"/>
      <c r="N20" s="1"/>
    </row>
  </sheetData>
  <mergeCells count="21">
    <mergeCell ref="L17:L20"/>
    <mergeCell ref="L7:L10"/>
    <mergeCell ref="B1:N1"/>
    <mergeCell ref="B2:N2"/>
    <mergeCell ref="B3:N3"/>
    <mergeCell ref="M7:M20"/>
    <mergeCell ref="L11:L12"/>
    <mergeCell ref="L13:L16"/>
    <mergeCell ref="K13:K15"/>
    <mergeCell ref="K17:K19"/>
    <mergeCell ref="A7:A20"/>
    <mergeCell ref="B7:B20"/>
    <mergeCell ref="C7:C10"/>
    <mergeCell ref="D7:D10"/>
    <mergeCell ref="K7:K9"/>
    <mergeCell ref="C11:C12"/>
    <mergeCell ref="D11:D12"/>
    <mergeCell ref="C13:C16"/>
    <mergeCell ref="D13:D16"/>
    <mergeCell ref="C17:C20"/>
    <mergeCell ref="D17:D2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32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4.3320312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20.44140625" style="7" customWidth="1"/>
    <col min="11" max="11" width="21.3320312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06.5" customHeight="1" x14ac:dyDescent="0.3">
      <c r="A5" s="106" t="s">
        <v>168</v>
      </c>
      <c r="B5" s="106" t="s">
        <v>0</v>
      </c>
      <c r="C5" s="106" t="s">
        <v>88</v>
      </c>
      <c r="D5" s="106" t="s">
        <v>1</v>
      </c>
      <c r="E5" s="106" t="s">
        <v>2</v>
      </c>
      <c r="F5" s="106" t="s">
        <v>3</v>
      </c>
      <c r="G5" s="106" t="s">
        <v>4</v>
      </c>
      <c r="H5" s="106" t="s">
        <v>160</v>
      </c>
      <c r="I5" s="106" t="s">
        <v>161</v>
      </c>
      <c r="J5" s="106" t="s">
        <v>162</v>
      </c>
      <c r="K5" s="106" t="s">
        <v>163</v>
      </c>
      <c r="L5" s="106" t="s">
        <v>164</v>
      </c>
      <c r="M5" s="106" t="s">
        <v>5</v>
      </c>
      <c r="N5" s="106" t="s">
        <v>107</v>
      </c>
    </row>
    <row r="6" spans="1:14" x14ac:dyDescent="0.3">
      <c r="A6" s="106" t="s">
        <v>167</v>
      </c>
      <c r="B6" s="106">
        <v>1</v>
      </c>
      <c r="C6" s="106">
        <v>2</v>
      </c>
      <c r="D6" s="106">
        <v>3</v>
      </c>
      <c r="E6" s="106">
        <v>4</v>
      </c>
      <c r="F6" s="106">
        <v>5</v>
      </c>
      <c r="G6" s="106">
        <v>6</v>
      </c>
      <c r="H6" s="106">
        <v>7</v>
      </c>
      <c r="I6" s="106">
        <v>8</v>
      </c>
      <c r="J6" s="106" t="s">
        <v>176</v>
      </c>
      <c r="K6" s="106">
        <v>10</v>
      </c>
      <c r="L6" s="106">
        <v>11</v>
      </c>
      <c r="M6" s="106">
        <v>12</v>
      </c>
      <c r="N6" s="106">
        <v>13</v>
      </c>
    </row>
    <row r="7" spans="1:14" ht="63.75" customHeight="1" x14ac:dyDescent="0.3">
      <c r="A7" s="156">
        <v>22</v>
      </c>
      <c r="B7" s="156" t="s">
        <v>96</v>
      </c>
      <c r="C7" s="142" t="s">
        <v>174</v>
      </c>
      <c r="D7" s="142" t="s">
        <v>21</v>
      </c>
      <c r="E7" s="99" t="s">
        <v>6</v>
      </c>
      <c r="F7" s="99" t="s">
        <v>53</v>
      </c>
      <c r="G7" s="70" t="s">
        <v>56</v>
      </c>
      <c r="H7" s="74">
        <v>0</v>
      </c>
      <c r="I7" s="74">
        <v>0</v>
      </c>
      <c r="J7" s="97"/>
      <c r="K7" s="97"/>
      <c r="L7" s="144">
        <v>1</v>
      </c>
      <c r="M7" s="156" t="s">
        <v>154</v>
      </c>
      <c r="N7" s="38"/>
    </row>
    <row r="8" spans="1:14" ht="39.6" x14ac:dyDescent="0.3">
      <c r="A8" s="156"/>
      <c r="B8" s="156"/>
      <c r="C8" s="142"/>
      <c r="D8" s="142"/>
      <c r="E8" s="108" t="s">
        <v>8</v>
      </c>
      <c r="F8" s="99" t="s">
        <v>57</v>
      </c>
      <c r="G8" s="70" t="s">
        <v>29</v>
      </c>
      <c r="H8" s="74">
        <v>22</v>
      </c>
      <c r="I8" s="74">
        <v>22</v>
      </c>
      <c r="J8" s="97">
        <f>I8/H8*100%</f>
        <v>1</v>
      </c>
      <c r="K8" s="97">
        <f>J8</f>
        <v>1</v>
      </c>
      <c r="L8" s="144"/>
      <c r="M8" s="156"/>
      <c r="N8" s="38"/>
    </row>
    <row r="9" spans="1:14" ht="26.4" x14ac:dyDescent="0.3">
      <c r="A9" s="156"/>
      <c r="B9" s="156"/>
      <c r="C9" s="156" t="s">
        <v>175</v>
      </c>
      <c r="D9" s="156" t="s">
        <v>171</v>
      </c>
      <c r="E9" s="54" t="s">
        <v>6</v>
      </c>
      <c r="F9" s="103" t="s">
        <v>61</v>
      </c>
      <c r="G9" s="104" t="s">
        <v>24</v>
      </c>
      <c r="H9" s="21">
        <v>0</v>
      </c>
      <c r="I9" s="25">
        <v>0</v>
      </c>
      <c r="J9" s="98">
        <v>1</v>
      </c>
      <c r="K9" s="111">
        <v>1</v>
      </c>
      <c r="L9" s="240">
        <f>(K9+K10)/2</f>
        <v>1</v>
      </c>
      <c r="M9" s="156"/>
      <c r="N9" s="39"/>
    </row>
    <row r="10" spans="1:14" ht="26.4" x14ac:dyDescent="0.3">
      <c r="A10" s="156"/>
      <c r="B10" s="156"/>
      <c r="C10" s="156"/>
      <c r="D10" s="156"/>
      <c r="E10" s="54" t="s">
        <v>8</v>
      </c>
      <c r="F10" s="103" t="s">
        <v>106</v>
      </c>
      <c r="G10" s="104" t="s">
        <v>29</v>
      </c>
      <c r="H10" s="21">
        <v>50360</v>
      </c>
      <c r="I10" s="25">
        <v>54563</v>
      </c>
      <c r="J10" s="98">
        <v>1</v>
      </c>
      <c r="K10" s="111">
        <v>1</v>
      </c>
      <c r="L10" s="174"/>
      <c r="M10" s="156"/>
      <c r="N10" s="39"/>
    </row>
    <row r="11" spans="1:14" ht="15" customHeight="1" x14ac:dyDescent="0.3">
      <c r="A11" s="156"/>
      <c r="B11" s="156"/>
      <c r="C11" s="158" t="s">
        <v>46</v>
      </c>
      <c r="D11" s="158" t="s">
        <v>171</v>
      </c>
      <c r="E11" s="102" t="s">
        <v>6</v>
      </c>
      <c r="F11" s="102" t="s">
        <v>38</v>
      </c>
      <c r="G11" s="78" t="s">
        <v>39</v>
      </c>
      <c r="H11" s="75">
        <v>0</v>
      </c>
      <c r="I11" s="74">
        <v>0</v>
      </c>
      <c r="J11" s="97">
        <v>1</v>
      </c>
      <c r="K11" s="239">
        <f>(J11+J12+J13)/2</f>
        <v>1</v>
      </c>
      <c r="L11" s="239">
        <f>(K11+K14)/2</f>
        <v>1</v>
      </c>
      <c r="M11" s="156"/>
      <c r="N11" s="39"/>
    </row>
    <row r="12" spans="1:14" ht="184.8" x14ac:dyDescent="0.3">
      <c r="A12" s="156"/>
      <c r="B12" s="156"/>
      <c r="C12" s="158"/>
      <c r="D12" s="158"/>
      <c r="E12" s="102" t="s">
        <v>6</v>
      </c>
      <c r="F12" s="102" t="s">
        <v>186</v>
      </c>
      <c r="G12" s="81" t="s">
        <v>22</v>
      </c>
      <c r="H12" s="75">
        <v>0</v>
      </c>
      <c r="I12" s="74">
        <v>0</v>
      </c>
      <c r="J12" s="97"/>
      <c r="K12" s="218"/>
      <c r="L12" s="239"/>
      <c r="M12" s="156"/>
      <c r="N12" s="39"/>
    </row>
    <row r="13" spans="1:14" ht="52.8" x14ac:dyDescent="0.3">
      <c r="A13" s="156"/>
      <c r="B13" s="156"/>
      <c r="C13" s="158"/>
      <c r="D13" s="158"/>
      <c r="E13" s="102" t="s">
        <v>6</v>
      </c>
      <c r="F13" s="102" t="s">
        <v>187</v>
      </c>
      <c r="G13" s="81" t="s">
        <v>22</v>
      </c>
      <c r="H13" s="75">
        <v>100</v>
      </c>
      <c r="I13" s="74">
        <v>100</v>
      </c>
      <c r="J13" s="97">
        <f t="shared" ref="J10:J28" si="0">I13/H13*100%</f>
        <v>1</v>
      </c>
      <c r="K13" s="218"/>
      <c r="L13" s="239"/>
      <c r="M13" s="156"/>
      <c r="N13" s="39"/>
    </row>
    <row r="14" spans="1:14" ht="26.4" x14ac:dyDescent="0.3">
      <c r="A14" s="156"/>
      <c r="B14" s="156"/>
      <c r="C14" s="158"/>
      <c r="D14" s="158"/>
      <c r="E14" s="102" t="s">
        <v>8</v>
      </c>
      <c r="F14" s="102" t="s">
        <v>188</v>
      </c>
      <c r="G14" s="78" t="s">
        <v>37</v>
      </c>
      <c r="H14" s="75">
        <v>13</v>
      </c>
      <c r="I14" s="74">
        <v>13</v>
      </c>
      <c r="J14" s="97">
        <f t="shared" si="0"/>
        <v>1</v>
      </c>
      <c r="K14" s="117">
        <v>1</v>
      </c>
      <c r="L14" s="239"/>
      <c r="M14" s="156"/>
      <c r="N14" s="39"/>
    </row>
    <row r="15" spans="1:14" ht="52.8" x14ac:dyDescent="0.3">
      <c r="A15" s="156"/>
      <c r="B15" s="156"/>
      <c r="C15" s="156" t="s">
        <v>117</v>
      </c>
      <c r="D15" s="156" t="s">
        <v>171</v>
      </c>
      <c r="E15" s="156" t="s">
        <v>6</v>
      </c>
      <c r="F15" s="103" t="s">
        <v>229</v>
      </c>
      <c r="G15" s="104" t="s">
        <v>56</v>
      </c>
      <c r="H15" s="21">
        <v>100</v>
      </c>
      <c r="I15" s="25">
        <v>100</v>
      </c>
      <c r="J15" s="98">
        <f t="shared" si="0"/>
        <v>1</v>
      </c>
      <c r="K15" s="240">
        <v>1</v>
      </c>
      <c r="L15" s="240">
        <f>(K15+K18)/2</f>
        <v>1</v>
      </c>
      <c r="M15" s="156"/>
      <c r="N15" s="39"/>
    </row>
    <row r="16" spans="1:14" ht="52.8" x14ac:dyDescent="0.3">
      <c r="A16" s="156"/>
      <c r="B16" s="156"/>
      <c r="C16" s="156"/>
      <c r="D16" s="156"/>
      <c r="E16" s="156"/>
      <c r="F16" s="103" t="s">
        <v>230</v>
      </c>
      <c r="G16" s="104" t="s">
        <v>56</v>
      </c>
      <c r="H16" s="21">
        <v>0</v>
      </c>
      <c r="I16" s="25">
        <v>0</v>
      </c>
      <c r="J16" s="98">
        <v>1</v>
      </c>
      <c r="K16" s="240"/>
      <c r="L16" s="240"/>
      <c r="M16" s="156"/>
      <c r="N16" s="39"/>
    </row>
    <row r="17" spans="1:14" ht="26.4" x14ac:dyDescent="0.3">
      <c r="A17" s="156"/>
      <c r="B17" s="156"/>
      <c r="C17" s="156"/>
      <c r="D17" s="156"/>
      <c r="E17" s="156"/>
      <c r="F17" s="103" t="s">
        <v>231</v>
      </c>
      <c r="G17" s="104" t="s">
        <v>29</v>
      </c>
      <c r="H17" s="21">
        <v>35117</v>
      </c>
      <c r="I17" s="25">
        <v>38586</v>
      </c>
      <c r="J17" s="98">
        <v>1</v>
      </c>
      <c r="K17" s="174"/>
      <c r="L17" s="240"/>
      <c r="M17" s="156"/>
      <c r="N17" s="39"/>
    </row>
    <row r="18" spans="1:14" ht="26.4" x14ac:dyDescent="0.3">
      <c r="A18" s="156"/>
      <c r="B18" s="156"/>
      <c r="C18" s="156"/>
      <c r="D18" s="156"/>
      <c r="E18" s="103" t="s">
        <v>8</v>
      </c>
      <c r="F18" s="103" t="s">
        <v>60</v>
      </c>
      <c r="G18" s="104" t="s">
        <v>37</v>
      </c>
      <c r="H18" s="21">
        <v>292</v>
      </c>
      <c r="I18" s="25">
        <v>293</v>
      </c>
      <c r="J18" s="98">
        <v>1</v>
      </c>
      <c r="K18" s="111">
        <v>1</v>
      </c>
      <c r="L18" s="240"/>
      <c r="M18" s="156"/>
      <c r="N18" s="39"/>
    </row>
    <row r="19" spans="1:14" ht="15" customHeight="1" x14ac:dyDescent="0.3">
      <c r="A19" s="156"/>
      <c r="B19" s="156"/>
      <c r="C19" s="158" t="s">
        <v>86</v>
      </c>
      <c r="D19" s="158" t="s">
        <v>171</v>
      </c>
      <c r="E19" s="158" t="s">
        <v>6</v>
      </c>
      <c r="F19" s="102" t="s">
        <v>229</v>
      </c>
      <c r="G19" s="78" t="s">
        <v>56</v>
      </c>
      <c r="H19" s="75">
        <v>100</v>
      </c>
      <c r="I19" s="74">
        <v>100</v>
      </c>
      <c r="J19" s="97">
        <f t="shared" si="0"/>
        <v>1</v>
      </c>
      <c r="K19" s="239">
        <v>1</v>
      </c>
      <c r="L19" s="239">
        <f>(K19+K22)/2</f>
        <v>1</v>
      </c>
      <c r="M19" s="156"/>
      <c r="N19" s="39"/>
    </row>
    <row r="20" spans="1:14" ht="52.8" x14ac:dyDescent="0.3">
      <c r="A20" s="156"/>
      <c r="B20" s="156"/>
      <c r="C20" s="158"/>
      <c r="D20" s="158"/>
      <c r="E20" s="158"/>
      <c r="F20" s="102" t="s">
        <v>230</v>
      </c>
      <c r="G20" s="78" t="s">
        <v>56</v>
      </c>
      <c r="H20" s="75">
        <v>0</v>
      </c>
      <c r="I20" s="74">
        <v>0</v>
      </c>
      <c r="J20" s="97">
        <v>1</v>
      </c>
      <c r="K20" s="239"/>
      <c r="L20" s="239"/>
      <c r="M20" s="156"/>
      <c r="N20" s="39"/>
    </row>
    <row r="21" spans="1:14" ht="26.4" x14ac:dyDescent="0.3">
      <c r="A21" s="156"/>
      <c r="B21" s="156"/>
      <c r="C21" s="158"/>
      <c r="D21" s="158"/>
      <c r="E21" s="158"/>
      <c r="F21" s="102" t="s">
        <v>231</v>
      </c>
      <c r="G21" s="78" t="s">
        <v>29</v>
      </c>
      <c r="H21" s="75">
        <v>17845</v>
      </c>
      <c r="I21" s="74">
        <v>18577</v>
      </c>
      <c r="J21" s="97">
        <v>1</v>
      </c>
      <c r="K21" s="218"/>
      <c r="L21" s="239"/>
      <c r="M21" s="156"/>
      <c r="N21" s="39"/>
    </row>
    <row r="22" spans="1:14" ht="26.4" x14ac:dyDescent="0.3">
      <c r="A22" s="156"/>
      <c r="B22" s="156"/>
      <c r="C22" s="158"/>
      <c r="D22" s="158"/>
      <c r="E22" s="102" t="s">
        <v>8</v>
      </c>
      <c r="F22" s="102" t="s">
        <v>60</v>
      </c>
      <c r="G22" s="78" t="s">
        <v>37</v>
      </c>
      <c r="H22" s="75">
        <v>197</v>
      </c>
      <c r="I22" s="74">
        <v>197</v>
      </c>
      <c r="J22" s="97">
        <f t="shared" si="0"/>
        <v>1</v>
      </c>
      <c r="K22" s="117">
        <v>1</v>
      </c>
      <c r="L22" s="239"/>
      <c r="M22" s="156"/>
      <c r="N22" s="39"/>
    </row>
    <row r="23" spans="1:14" ht="52.8" x14ac:dyDescent="0.3">
      <c r="A23" s="156"/>
      <c r="B23" s="156"/>
      <c r="C23" s="156" t="s">
        <v>87</v>
      </c>
      <c r="D23" s="156" t="s">
        <v>171</v>
      </c>
      <c r="E23" s="156" t="s">
        <v>6</v>
      </c>
      <c r="F23" s="103" t="s">
        <v>229</v>
      </c>
      <c r="G23" s="104" t="s">
        <v>56</v>
      </c>
      <c r="H23" s="21">
        <v>100</v>
      </c>
      <c r="I23" s="25">
        <v>100</v>
      </c>
      <c r="J23" s="98">
        <f t="shared" si="0"/>
        <v>1</v>
      </c>
      <c r="K23" s="244">
        <v>1</v>
      </c>
      <c r="L23" s="240">
        <f>(K23+K26)/2</f>
        <v>1</v>
      </c>
      <c r="M23" s="156"/>
      <c r="N23" s="39"/>
    </row>
    <row r="24" spans="1:14" ht="52.8" x14ac:dyDescent="0.3">
      <c r="A24" s="156"/>
      <c r="B24" s="156"/>
      <c r="C24" s="156"/>
      <c r="D24" s="156"/>
      <c r="E24" s="156"/>
      <c r="F24" s="103" t="s">
        <v>230</v>
      </c>
      <c r="G24" s="104" t="s">
        <v>56</v>
      </c>
      <c r="H24" s="21">
        <v>0</v>
      </c>
      <c r="I24" s="25">
        <v>0</v>
      </c>
      <c r="J24" s="98">
        <v>1</v>
      </c>
      <c r="K24" s="245"/>
      <c r="L24" s="240"/>
      <c r="M24" s="156"/>
      <c r="N24" s="39"/>
    </row>
    <row r="25" spans="1:14" ht="26.4" x14ac:dyDescent="0.3">
      <c r="A25" s="156"/>
      <c r="B25" s="156"/>
      <c r="C25" s="156"/>
      <c r="D25" s="156"/>
      <c r="E25" s="156"/>
      <c r="F25" s="103" t="s">
        <v>231</v>
      </c>
      <c r="G25" s="104" t="s">
        <v>29</v>
      </c>
      <c r="H25" s="21">
        <v>650</v>
      </c>
      <c r="I25" s="25">
        <v>1054</v>
      </c>
      <c r="J25" s="98">
        <v>1</v>
      </c>
      <c r="K25" s="246"/>
      <c r="L25" s="240"/>
      <c r="M25" s="156"/>
      <c r="N25" s="6"/>
    </row>
    <row r="26" spans="1:14" ht="26.4" x14ac:dyDescent="0.3">
      <c r="A26" s="156"/>
      <c r="B26" s="156"/>
      <c r="C26" s="156"/>
      <c r="D26" s="156"/>
      <c r="E26" s="103" t="s">
        <v>8</v>
      </c>
      <c r="F26" s="103" t="s">
        <v>60</v>
      </c>
      <c r="G26" s="104" t="s">
        <v>59</v>
      </c>
      <c r="H26" s="21">
        <v>4</v>
      </c>
      <c r="I26" s="25">
        <v>4</v>
      </c>
      <c r="J26" s="98">
        <f t="shared" si="0"/>
        <v>1</v>
      </c>
      <c r="K26" s="111">
        <f>J26</f>
        <v>1</v>
      </c>
      <c r="L26" s="240"/>
      <c r="M26" s="156"/>
      <c r="N26" s="6"/>
    </row>
    <row r="27" spans="1:14" ht="26.4" x14ac:dyDescent="0.3">
      <c r="A27" s="156"/>
      <c r="B27" s="156"/>
      <c r="C27" s="158" t="s">
        <v>105</v>
      </c>
      <c r="D27" s="158" t="s">
        <v>171</v>
      </c>
      <c r="E27" s="102" t="s">
        <v>6</v>
      </c>
      <c r="F27" s="102" t="s">
        <v>312</v>
      </c>
      <c r="G27" s="78" t="s">
        <v>29</v>
      </c>
      <c r="H27" s="75">
        <v>650</v>
      </c>
      <c r="I27" s="74">
        <v>1054</v>
      </c>
      <c r="J27" s="97">
        <v>1</v>
      </c>
      <c r="K27" s="117">
        <v>1</v>
      </c>
      <c r="L27" s="239">
        <f>(K27+K28)/2</f>
        <v>1</v>
      </c>
      <c r="M27" s="156"/>
      <c r="N27" s="6"/>
    </row>
    <row r="28" spans="1:14" ht="26.4" x14ac:dyDescent="0.3">
      <c r="A28" s="156"/>
      <c r="B28" s="156"/>
      <c r="C28" s="158"/>
      <c r="D28" s="158"/>
      <c r="E28" s="102" t="s">
        <v>8</v>
      </c>
      <c r="F28" s="102" t="s">
        <v>60</v>
      </c>
      <c r="G28" s="78" t="s">
        <v>59</v>
      </c>
      <c r="H28" s="75">
        <v>115</v>
      </c>
      <c r="I28" s="74">
        <v>123</v>
      </c>
      <c r="J28" s="97">
        <v>1</v>
      </c>
      <c r="K28" s="117">
        <v>1</v>
      </c>
      <c r="L28" s="239"/>
      <c r="M28" s="156"/>
      <c r="N28" s="6"/>
    </row>
    <row r="29" spans="1:14" ht="52.8" x14ac:dyDescent="0.3">
      <c r="A29" s="213"/>
      <c r="B29" s="156"/>
      <c r="C29" s="156" t="s">
        <v>232</v>
      </c>
      <c r="D29" s="156" t="s">
        <v>171</v>
      </c>
      <c r="E29" s="156" t="s">
        <v>6</v>
      </c>
      <c r="F29" s="103" t="s">
        <v>229</v>
      </c>
      <c r="G29" s="104" t="s">
        <v>56</v>
      </c>
      <c r="H29" s="21">
        <v>100</v>
      </c>
      <c r="I29" s="25">
        <v>100</v>
      </c>
      <c r="J29" s="98">
        <f>I29/H29*100%</f>
        <v>1</v>
      </c>
      <c r="K29" s="240">
        <v>1</v>
      </c>
      <c r="L29" s="240">
        <f>(K29+K32)/2</f>
        <v>1</v>
      </c>
      <c r="M29" s="156"/>
      <c r="N29" s="40"/>
    </row>
    <row r="30" spans="1:14" ht="52.8" x14ac:dyDescent="0.3">
      <c r="A30" s="213"/>
      <c r="B30" s="156"/>
      <c r="C30" s="156"/>
      <c r="D30" s="156"/>
      <c r="E30" s="156"/>
      <c r="F30" s="103" t="s">
        <v>230</v>
      </c>
      <c r="G30" s="104" t="s">
        <v>56</v>
      </c>
      <c r="H30" s="21">
        <v>0</v>
      </c>
      <c r="I30" s="25">
        <v>0</v>
      </c>
      <c r="J30" s="98">
        <v>1</v>
      </c>
      <c r="K30" s="240"/>
      <c r="L30" s="240"/>
      <c r="M30" s="156"/>
      <c r="N30" s="40"/>
    </row>
    <row r="31" spans="1:14" ht="26.4" x14ac:dyDescent="0.3">
      <c r="A31" s="213"/>
      <c r="B31" s="156"/>
      <c r="C31" s="156"/>
      <c r="D31" s="156"/>
      <c r="E31" s="156"/>
      <c r="F31" s="103" t="s">
        <v>231</v>
      </c>
      <c r="G31" s="104" t="s">
        <v>29</v>
      </c>
      <c r="H31" s="21">
        <v>525</v>
      </c>
      <c r="I31" s="25">
        <v>7459</v>
      </c>
      <c r="J31" s="98">
        <v>1</v>
      </c>
      <c r="K31" s="174"/>
      <c r="L31" s="240"/>
      <c r="M31" s="156"/>
      <c r="N31" s="40"/>
    </row>
    <row r="32" spans="1:14" ht="26.4" x14ac:dyDescent="0.3">
      <c r="A32" s="213"/>
      <c r="B32" s="156"/>
      <c r="C32" s="156"/>
      <c r="D32" s="156"/>
      <c r="E32" s="103" t="s">
        <v>8</v>
      </c>
      <c r="F32" s="103" t="s">
        <v>60</v>
      </c>
      <c r="G32" s="104" t="s">
        <v>37</v>
      </c>
      <c r="H32" s="21">
        <v>3</v>
      </c>
      <c r="I32" s="25">
        <v>3</v>
      </c>
      <c r="J32" s="98">
        <f>I32/H32*100%</f>
        <v>1</v>
      </c>
      <c r="K32" s="111">
        <v>1</v>
      </c>
      <c r="L32" s="240"/>
      <c r="M32" s="156"/>
      <c r="N32" s="40"/>
    </row>
  </sheetData>
  <autoFilter ref="A6:O6"/>
  <mergeCells count="39">
    <mergeCell ref="M7:M32"/>
    <mergeCell ref="C29:C32"/>
    <mergeCell ref="D29:D32"/>
    <mergeCell ref="E29:E31"/>
    <mergeCell ref="K29:K31"/>
    <mergeCell ref="L29:L32"/>
    <mergeCell ref="C7:C8"/>
    <mergeCell ref="D7:D8"/>
    <mergeCell ref="C15:C18"/>
    <mergeCell ref="C23:C26"/>
    <mergeCell ref="D27:D28"/>
    <mergeCell ref="C27:C28"/>
    <mergeCell ref="C9:C10"/>
    <mergeCell ref="D9:D10"/>
    <mergeCell ref="C11:C14"/>
    <mergeCell ref="D11:D14"/>
    <mergeCell ref="B7:B32"/>
    <mergeCell ref="A7:A32"/>
    <mergeCell ref="B1:N1"/>
    <mergeCell ref="B2:N2"/>
    <mergeCell ref="B3:N3"/>
    <mergeCell ref="L27:L28"/>
    <mergeCell ref="D15:D18"/>
    <mergeCell ref="E15:E17"/>
    <mergeCell ref="K15:K17"/>
    <mergeCell ref="L15:L18"/>
    <mergeCell ref="C19:C22"/>
    <mergeCell ref="D19:D22"/>
    <mergeCell ref="E19:E21"/>
    <mergeCell ref="L7:L8"/>
    <mergeCell ref="L9:L10"/>
    <mergeCell ref="K11:K13"/>
    <mergeCell ref="L19:L22"/>
    <mergeCell ref="K19:K21"/>
    <mergeCell ref="D23:D26"/>
    <mergeCell ref="L11:L14"/>
    <mergeCell ref="L23:L26"/>
    <mergeCell ref="E23:E25"/>
    <mergeCell ref="K23:K2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zoomScale="85" zoomScaleNormal="8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8"/>
    </sheetView>
  </sheetViews>
  <sheetFormatPr defaultColWidth="9.109375" defaultRowHeight="13.8" x14ac:dyDescent="0.3"/>
  <cols>
    <col min="1" max="1" width="9.109375" style="7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33.664062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17" style="7" customWidth="1"/>
    <col min="11" max="11" width="21.88671875" style="7" customWidth="1"/>
    <col min="12" max="12" width="10.33203125" style="7" bestFit="1" customWidth="1"/>
    <col min="13" max="13" width="14.109375" style="7" customWidth="1"/>
    <col min="14" max="14" width="13.33203125" style="7" customWidth="1"/>
    <col min="15" max="16384" width="9.109375" style="7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K4" s="13"/>
      <c r="L4" s="13"/>
    </row>
    <row r="5" spans="1:14" ht="110.25" customHeight="1" x14ac:dyDescent="0.3">
      <c r="A5" s="52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3">
      <c r="A6" s="16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66" x14ac:dyDescent="0.3">
      <c r="A7" s="149">
        <v>3</v>
      </c>
      <c r="B7" s="141" t="s">
        <v>153</v>
      </c>
      <c r="C7" s="142" t="s">
        <v>109</v>
      </c>
      <c r="D7" s="142" t="s">
        <v>21</v>
      </c>
      <c r="E7" s="68" t="s">
        <v>6</v>
      </c>
      <c r="F7" s="76" t="s">
        <v>53</v>
      </c>
      <c r="G7" s="70" t="s">
        <v>7</v>
      </c>
      <c r="H7" s="74">
        <v>38</v>
      </c>
      <c r="I7" s="74">
        <v>40</v>
      </c>
      <c r="J7" s="72">
        <v>1</v>
      </c>
      <c r="K7" s="72">
        <v>1</v>
      </c>
      <c r="L7" s="144">
        <f>(K7+K8)/2</f>
        <v>1</v>
      </c>
      <c r="M7" s="154" t="s">
        <v>154</v>
      </c>
      <c r="N7" s="1"/>
    </row>
    <row r="8" spans="1:14" ht="26.25" customHeight="1" x14ac:dyDescent="0.3">
      <c r="A8" s="149"/>
      <c r="B8" s="141"/>
      <c r="C8" s="142"/>
      <c r="D8" s="142"/>
      <c r="E8" s="68" t="s">
        <v>8</v>
      </c>
      <c r="F8" s="68" t="s">
        <v>41</v>
      </c>
      <c r="G8" s="70" t="s">
        <v>29</v>
      </c>
      <c r="H8" s="74">
        <v>65</v>
      </c>
      <c r="I8" s="74">
        <v>65</v>
      </c>
      <c r="J8" s="72">
        <f t="shared" ref="J8:J18" si="0">I8/H8*100%</f>
        <v>1</v>
      </c>
      <c r="K8" s="72">
        <f>J8</f>
        <v>1</v>
      </c>
      <c r="L8" s="153"/>
      <c r="M8" s="155"/>
      <c r="N8" s="1"/>
    </row>
    <row r="9" spans="1:14" ht="69" customHeight="1" x14ac:dyDescent="0.3">
      <c r="A9" s="149"/>
      <c r="B9" s="141"/>
      <c r="C9" s="141" t="s">
        <v>110</v>
      </c>
      <c r="D9" s="141" t="s">
        <v>21</v>
      </c>
      <c r="E9" s="51" t="s">
        <v>6</v>
      </c>
      <c r="F9" s="51" t="s">
        <v>42</v>
      </c>
      <c r="G9" s="59" t="s">
        <v>7</v>
      </c>
      <c r="H9" s="25">
        <v>2.8</v>
      </c>
      <c r="I9" s="25">
        <v>6.5</v>
      </c>
      <c r="J9" s="50">
        <v>1</v>
      </c>
      <c r="K9" s="50">
        <v>1</v>
      </c>
      <c r="L9" s="143">
        <f>(K9+K10)/2</f>
        <v>1</v>
      </c>
      <c r="M9" s="155"/>
      <c r="N9" s="1"/>
    </row>
    <row r="10" spans="1:14" ht="26.25" customHeight="1" x14ac:dyDescent="0.3">
      <c r="A10" s="149"/>
      <c r="B10" s="141"/>
      <c r="C10" s="141"/>
      <c r="D10" s="141"/>
      <c r="E10" s="51" t="s">
        <v>8</v>
      </c>
      <c r="F10" s="51" t="s">
        <v>41</v>
      </c>
      <c r="G10" s="59" t="s">
        <v>29</v>
      </c>
      <c r="H10" s="25">
        <v>108</v>
      </c>
      <c r="I10" s="25">
        <v>108</v>
      </c>
      <c r="J10" s="50">
        <f t="shared" si="0"/>
        <v>1</v>
      </c>
      <c r="K10" s="50">
        <f>J10</f>
        <v>1</v>
      </c>
      <c r="L10" s="152"/>
      <c r="M10" s="155"/>
      <c r="N10" s="1"/>
    </row>
    <row r="11" spans="1:14" ht="66" x14ac:dyDescent="0.3">
      <c r="A11" s="149"/>
      <c r="B11" s="141"/>
      <c r="C11" s="142" t="s">
        <v>111</v>
      </c>
      <c r="D11" s="142" t="s">
        <v>21</v>
      </c>
      <c r="E11" s="68" t="s">
        <v>6</v>
      </c>
      <c r="F11" s="68" t="s">
        <v>34</v>
      </c>
      <c r="G11" s="70" t="s">
        <v>7</v>
      </c>
      <c r="H11" s="74">
        <v>6.3</v>
      </c>
      <c r="I11" s="74">
        <v>6.3</v>
      </c>
      <c r="J11" s="72">
        <v>1</v>
      </c>
      <c r="K11" s="72">
        <f>J11</f>
        <v>1</v>
      </c>
      <c r="L11" s="144">
        <f>(K11+K12)/2</f>
        <v>1</v>
      </c>
      <c r="M11" s="155"/>
      <c r="N11" s="1"/>
    </row>
    <row r="12" spans="1:14" ht="26.25" customHeight="1" x14ac:dyDescent="0.3">
      <c r="A12" s="149"/>
      <c r="B12" s="141"/>
      <c r="C12" s="142"/>
      <c r="D12" s="142"/>
      <c r="E12" s="68" t="s">
        <v>8</v>
      </c>
      <c r="F12" s="68" t="s">
        <v>43</v>
      </c>
      <c r="G12" s="70" t="s">
        <v>29</v>
      </c>
      <c r="H12" s="74">
        <v>16</v>
      </c>
      <c r="I12" s="74">
        <v>16</v>
      </c>
      <c r="J12" s="72">
        <f t="shared" si="0"/>
        <v>1</v>
      </c>
      <c r="K12" s="72">
        <f>J12</f>
        <v>1</v>
      </c>
      <c r="L12" s="153"/>
      <c r="M12" s="155"/>
      <c r="N12" s="1"/>
    </row>
    <row r="13" spans="1:14" ht="92.4" x14ac:dyDescent="0.3">
      <c r="A13" s="149"/>
      <c r="B13" s="141"/>
      <c r="C13" s="141" t="s">
        <v>112</v>
      </c>
      <c r="D13" s="141" t="s">
        <v>21</v>
      </c>
      <c r="E13" s="51" t="s">
        <v>6</v>
      </c>
      <c r="F13" s="51" t="s">
        <v>44</v>
      </c>
      <c r="G13" s="59" t="s">
        <v>7</v>
      </c>
      <c r="H13" s="25">
        <v>100</v>
      </c>
      <c r="I13" s="25">
        <v>100</v>
      </c>
      <c r="J13" s="50">
        <f t="shared" si="0"/>
        <v>1</v>
      </c>
      <c r="K13" s="50">
        <f>J13</f>
        <v>1</v>
      </c>
      <c r="L13" s="143">
        <f>(K13+K14)/2</f>
        <v>1</v>
      </c>
      <c r="M13" s="155"/>
      <c r="N13" s="1"/>
    </row>
    <row r="14" spans="1:14" ht="26.25" customHeight="1" x14ac:dyDescent="0.3">
      <c r="A14" s="149"/>
      <c r="B14" s="141"/>
      <c r="C14" s="141"/>
      <c r="D14" s="141"/>
      <c r="E14" s="51" t="s">
        <v>8</v>
      </c>
      <c r="F14" s="51" t="s">
        <v>43</v>
      </c>
      <c r="G14" s="59" t="s">
        <v>29</v>
      </c>
      <c r="H14" s="25">
        <v>12</v>
      </c>
      <c r="I14" s="25">
        <v>12</v>
      </c>
      <c r="J14" s="50">
        <f t="shared" si="0"/>
        <v>1</v>
      </c>
      <c r="K14" s="50">
        <f>J14</f>
        <v>1</v>
      </c>
      <c r="L14" s="152"/>
      <c r="M14" s="155"/>
      <c r="N14" s="1"/>
    </row>
    <row r="15" spans="1:14" ht="64.5" customHeight="1" x14ac:dyDescent="0.3">
      <c r="A15" s="149"/>
      <c r="B15" s="141"/>
      <c r="C15" s="142" t="s">
        <v>180</v>
      </c>
      <c r="D15" s="142" t="s">
        <v>21</v>
      </c>
      <c r="E15" s="68" t="s">
        <v>6</v>
      </c>
      <c r="F15" s="68" t="s">
        <v>42</v>
      </c>
      <c r="G15" s="70" t="s">
        <v>7</v>
      </c>
      <c r="H15" s="74">
        <v>0</v>
      </c>
      <c r="I15" s="74">
        <v>0</v>
      </c>
      <c r="J15" s="72"/>
      <c r="K15" s="72"/>
      <c r="L15" s="144">
        <v>1</v>
      </c>
      <c r="M15" s="155"/>
      <c r="N15" s="1"/>
    </row>
    <row r="16" spans="1:14" ht="26.25" customHeight="1" x14ac:dyDescent="0.3">
      <c r="A16" s="149"/>
      <c r="B16" s="141"/>
      <c r="C16" s="142"/>
      <c r="D16" s="142"/>
      <c r="E16" s="68" t="s">
        <v>8</v>
      </c>
      <c r="F16" s="68" t="s">
        <v>43</v>
      </c>
      <c r="G16" s="70" t="s">
        <v>29</v>
      </c>
      <c r="H16" s="74">
        <v>5</v>
      </c>
      <c r="I16" s="74">
        <v>5</v>
      </c>
      <c r="J16" s="72">
        <f>I16/H16*100%</f>
        <v>1</v>
      </c>
      <c r="K16" s="72">
        <f>J16</f>
        <v>1</v>
      </c>
      <c r="L16" s="153"/>
      <c r="M16" s="155"/>
      <c r="N16" s="1"/>
    </row>
    <row r="17" spans="1:14" ht="92.4" x14ac:dyDescent="0.3">
      <c r="A17" s="149"/>
      <c r="B17" s="141"/>
      <c r="C17" s="141" t="s">
        <v>113</v>
      </c>
      <c r="D17" s="141" t="s">
        <v>21</v>
      </c>
      <c r="E17" s="51" t="s">
        <v>6</v>
      </c>
      <c r="F17" s="51" t="s">
        <v>44</v>
      </c>
      <c r="G17" s="59" t="s">
        <v>7</v>
      </c>
      <c r="H17" s="25">
        <v>100</v>
      </c>
      <c r="I17" s="25">
        <v>100</v>
      </c>
      <c r="J17" s="50">
        <f t="shared" si="0"/>
        <v>1</v>
      </c>
      <c r="K17" s="50">
        <f>J17</f>
        <v>1</v>
      </c>
      <c r="L17" s="143">
        <f>(K17+K18)/2</f>
        <v>1</v>
      </c>
      <c r="M17" s="155"/>
      <c r="N17" s="1"/>
    </row>
    <row r="18" spans="1:14" ht="26.25" customHeight="1" x14ac:dyDescent="0.3">
      <c r="A18" s="149"/>
      <c r="B18" s="141"/>
      <c r="C18" s="141"/>
      <c r="D18" s="141"/>
      <c r="E18" s="51" t="s">
        <v>8</v>
      </c>
      <c r="F18" s="51" t="s">
        <v>43</v>
      </c>
      <c r="G18" s="59" t="s">
        <v>29</v>
      </c>
      <c r="H18" s="25">
        <v>7</v>
      </c>
      <c r="I18" s="25">
        <v>7</v>
      </c>
      <c r="J18" s="50">
        <f t="shared" si="0"/>
        <v>1</v>
      </c>
      <c r="K18" s="50">
        <f>J18</f>
        <v>1</v>
      </c>
      <c r="L18" s="152"/>
      <c r="M18" s="155"/>
      <c r="N18" s="1"/>
    </row>
    <row r="20" spans="1:14" ht="12.75" x14ac:dyDescent="0.2">
      <c r="H20" s="34"/>
      <c r="I20" s="34"/>
      <c r="L20" s="20"/>
    </row>
    <row r="21" spans="1:14" ht="12.75" x14ac:dyDescent="0.2">
      <c r="H21" s="34"/>
      <c r="I21" s="34"/>
    </row>
  </sheetData>
  <mergeCells count="24">
    <mergeCell ref="A7:A18"/>
    <mergeCell ref="B1:N1"/>
    <mergeCell ref="B2:N2"/>
    <mergeCell ref="B3:N3"/>
    <mergeCell ref="B7:B18"/>
    <mergeCell ref="C7:C8"/>
    <mergeCell ref="D7:D8"/>
    <mergeCell ref="D13:D14"/>
    <mergeCell ref="C17:C18"/>
    <mergeCell ref="M7:M18"/>
    <mergeCell ref="C9:C10"/>
    <mergeCell ref="D9:D10"/>
    <mergeCell ref="L9:L10"/>
    <mergeCell ref="L7:L8"/>
    <mergeCell ref="L13:L14"/>
    <mergeCell ref="D11:D12"/>
    <mergeCell ref="D17:D18"/>
    <mergeCell ref="L17:L18"/>
    <mergeCell ref="C11:C12"/>
    <mergeCell ref="C15:C16"/>
    <mergeCell ref="D15:D16"/>
    <mergeCell ref="L15:L16"/>
    <mergeCell ref="L11:L12"/>
    <mergeCell ref="C13:C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zoomScale="85" zoomScaleNormal="85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6"/>
    </sheetView>
  </sheetViews>
  <sheetFormatPr defaultColWidth="9.109375" defaultRowHeight="13.8" x14ac:dyDescent="0.3"/>
  <cols>
    <col min="1" max="1" width="9.109375" style="7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0.33203125" style="7" customWidth="1"/>
    <col min="7" max="7" width="12" style="7" customWidth="1"/>
    <col min="8" max="8" width="11.44140625" style="7" customWidth="1"/>
    <col min="9" max="9" width="11.6640625" style="7" bestFit="1" customWidth="1"/>
    <col min="10" max="11" width="20.88671875" style="7" customWidth="1"/>
    <col min="12" max="12" width="10.3320312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K4" s="13"/>
      <c r="L4" s="13"/>
    </row>
    <row r="5" spans="1:14" ht="105.75" customHeight="1" x14ac:dyDescent="0.3">
      <c r="A5" s="52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3">
      <c r="A6" s="16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52.8" x14ac:dyDescent="0.3">
      <c r="A7" s="149">
        <v>4</v>
      </c>
      <c r="B7" s="156" t="s">
        <v>98</v>
      </c>
      <c r="C7" s="158" t="s">
        <v>134</v>
      </c>
      <c r="D7" s="158" t="s">
        <v>21</v>
      </c>
      <c r="E7" s="77" t="s">
        <v>6</v>
      </c>
      <c r="F7" s="77" t="s">
        <v>20</v>
      </c>
      <c r="G7" s="78" t="s">
        <v>7</v>
      </c>
      <c r="H7" s="75">
        <v>32.1</v>
      </c>
      <c r="I7" s="75">
        <v>34</v>
      </c>
      <c r="J7" s="79">
        <v>1</v>
      </c>
      <c r="K7" s="79">
        <v>1</v>
      </c>
      <c r="L7" s="163">
        <f>(K7+K8)/2</f>
        <v>1</v>
      </c>
      <c r="M7" s="160" t="s">
        <v>154</v>
      </c>
      <c r="N7" s="1"/>
    </row>
    <row r="8" spans="1:14" ht="26.4" x14ac:dyDescent="0.3">
      <c r="A8" s="149"/>
      <c r="B8" s="156"/>
      <c r="C8" s="158"/>
      <c r="D8" s="159"/>
      <c r="E8" s="77" t="s">
        <v>8</v>
      </c>
      <c r="F8" s="77" t="s">
        <v>9</v>
      </c>
      <c r="G8" s="78" t="s">
        <v>10</v>
      </c>
      <c r="H8" s="75">
        <v>106</v>
      </c>
      <c r="I8" s="75">
        <v>106</v>
      </c>
      <c r="J8" s="79">
        <f t="shared" ref="J8:J16" si="0">I8/H8*100%</f>
        <v>1</v>
      </c>
      <c r="K8" s="79">
        <f>SUM(J8)</f>
        <v>1</v>
      </c>
      <c r="L8" s="164"/>
      <c r="M8" s="160"/>
      <c r="N8" s="1"/>
    </row>
    <row r="9" spans="1:14" ht="52.8" x14ac:dyDescent="0.3">
      <c r="A9" s="149"/>
      <c r="B9" s="156"/>
      <c r="C9" s="161" t="s">
        <v>135</v>
      </c>
      <c r="D9" s="156" t="s">
        <v>21</v>
      </c>
      <c r="E9" s="57" t="s">
        <v>6</v>
      </c>
      <c r="F9" s="57" t="s">
        <v>42</v>
      </c>
      <c r="G9" s="45" t="s">
        <v>22</v>
      </c>
      <c r="H9" s="26">
        <v>3.8</v>
      </c>
      <c r="I9" s="26">
        <v>7.7</v>
      </c>
      <c r="J9" s="53">
        <v>1</v>
      </c>
      <c r="K9" s="58">
        <v>1</v>
      </c>
      <c r="L9" s="162">
        <f>(K9+K10)/2</f>
        <v>1</v>
      </c>
      <c r="M9" s="160"/>
      <c r="N9" s="1"/>
    </row>
    <row r="10" spans="1:14" ht="26.4" x14ac:dyDescent="0.3">
      <c r="A10" s="149"/>
      <c r="B10" s="156"/>
      <c r="C10" s="161"/>
      <c r="D10" s="157"/>
      <c r="E10" s="57" t="s">
        <v>8</v>
      </c>
      <c r="F10" s="57" t="s">
        <v>74</v>
      </c>
      <c r="G10" s="45" t="s">
        <v>72</v>
      </c>
      <c r="H10" s="26">
        <v>78</v>
      </c>
      <c r="I10" s="26">
        <v>78</v>
      </c>
      <c r="J10" s="53">
        <f t="shared" si="0"/>
        <v>1</v>
      </c>
      <c r="K10" s="58">
        <f>J10</f>
        <v>1</v>
      </c>
      <c r="L10" s="162"/>
      <c r="M10" s="160"/>
      <c r="N10" s="1"/>
    </row>
    <row r="11" spans="1:14" ht="52.8" x14ac:dyDescent="0.3">
      <c r="A11" s="149"/>
      <c r="B11" s="156"/>
      <c r="C11" s="167" t="s">
        <v>136</v>
      </c>
      <c r="D11" s="158" t="s">
        <v>21</v>
      </c>
      <c r="E11" s="77" t="s">
        <v>6</v>
      </c>
      <c r="F11" s="77" t="s">
        <v>11</v>
      </c>
      <c r="G11" s="78" t="s">
        <v>7</v>
      </c>
      <c r="H11" s="75">
        <v>0</v>
      </c>
      <c r="I11" s="75">
        <v>0</v>
      </c>
      <c r="J11" s="79"/>
      <c r="K11" s="80"/>
      <c r="L11" s="163">
        <v>1</v>
      </c>
      <c r="M11" s="160"/>
      <c r="N11" s="1"/>
    </row>
    <row r="12" spans="1:14" ht="26.4" x14ac:dyDescent="0.3">
      <c r="A12" s="149"/>
      <c r="B12" s="157"/>
      <c r="C12" s="167"/>
      <c r="D12" s="159"/>
      <c r="E12" s="77" t="s">
        <v>8</v>
      </c>
      <c r="F12" s="77" t="s">
        <v>9</v>
      </c>
      <c r="G12" s="78" t="s">
        <v>10</v>
      </c>
      <c r="H12" s="75">
        <v>8</v>
      </c>
      <c r="I12" s="75">
        <v>8</v>
      </c>
      <c r="J12" s="79">
        <f t="shared" si="0"/>
        <v>1</v>
      </c>
      <c r="K12" s="79">
        <f>SUM(J12)</f>
        <v>1</v>
      </c>
      <c r="L12" s="164"/>
      <c r="M12" s="160"/>
      <c r="N12" s="1"/>
    </row>
    <row r="13" spans="1:14" ht="78" customHeight="1" x14ac:dyDescent="0.3">
      <c r="A13" s="149"/>
      <c r="B13" s="157"/>
      <c r="C13" s="156" t="s">
        <v>137</v>
      </c>
      <c r="D13" s="156" t="s">
        <v>21</v>
      </c>
      <c r="E13" s="55" t="s">
        <v>6</v>
      </c>
      <c r="F13" s="55" t="s">
        <v>12</v>
      </c>
      <c r="G13" s="56" t="s">
        <v>7</v>
      </c>
      <c r="H13" s="21">
        <v>100</v>
      </c>
      <c r="I13" s="21">
        <v>100</v>
      </c>
      <c r="J13" s="53">
        <f t="shared" si="0"/>
        <v>1</v>
      </c>
      <c r="K13" s="53">
        <v>1</v>
      </c>
      <c r="L13" s="165">
        <f>(K13+K14)/2</f>
        <v>1</v>
      </c>
      <c r="M13" s="160"/>
      <c r="N13" s="1"/>
    </row>
    <row r="14" spans="1:14" ht="26.4" x14ac:dyDescent="0.3">
      <c r="A14" s="149"/>
      <c r="B14" s="157"/>
      <c r="C14" s="156"/>
      <c r="D14" s="157"/>
      <c r="E14" s="55" t="s">
        <v>8</v>
      </c>
      <c r="F14" s="55" t="s">
        <v>9</v>
      </c>
      <c r="G14" s="56" t="s">
        <v>10</v>
      </c>
      <c r="H14" s="21">
        <v>8</v>
      </c>
      <c r="I14" s="21">
        <v>8</v>
      </c>
      <c r="J14" s="53">
        <f t="shared" si="0"/>
        <v>1</v>
      </c>
      <c r="K14" s="53">
        <f>SUM(J14)</f>
        <v>1</v>
      </c>
      <c r="L14" s="166"/>
      <c r="M14" s="160"/>
      <c r="N14" s="1"/>
    </row>
    <row r="15" spans="1:14" ht="26.4" x14ac:dyDescent="0.3">
      <c r="A15" s="149"/>
      <c r="B15" s="157"/>
      <c r="C15" s="158" t="s">
        <v>14</v>
      </c>
      <c r="D15" s="158" t="s">
        <v>21</v>
      </c>
      <c r="E15" s="77" t="s">
        <v>6</v>
      </c>
      <c r="F15" s="77" t="s">
        <v>182</v>
      </c>
      <c r="G15" s="78" t="s">
        <v>10</v>
      </c>
      <c r="H15" s="75">
        <v>65</v>
      </c>
      <c r="I15" s="75">
        <v>65</v>
      </c>
      <c r="J15" s="79">
        <f t="shared" si="0"/>
        <v>1</v>
      </c>
      <c r="K15" s="79">
        <v>1</v>
      </c>
      <c r="L15" s="163">
        <f>(K15+K16)/2</f>
        <v>1</v>
      </c>
      <c r="M15" s="160"/>
      <c r="N15" s="1"/>
    </row>
    <row r="16" spans="1:14" ht="26.4" x14ac:dyDescent="0.3">
      <c r="A16" s="149"/>
      <c r="B16" s="157"/>
      <c r="C16" s="158"/>
      <c r="D16" s="158"/>
      <c r="E16" s="77" t="s">
        <v>8</v>
      </c>
      <c r="F16" s="77" t="s">
        <v>16</v>
      </c>
      <c r="G16" s="78" t="s">
        <v>17</v>
      </c>
      <c r="H16" s="75">
        <v>20609</v>
      </c>
      <c r="I16" s="75">
        <v>20862</v>
      </c>
      <c r="J16" s="79">
        <v>1</v>
      </c>
      <c r="K16" s="79">
        <v>1</v>
      </c>
      <c r="L16" s="163"/>
      <c r="M16" s="160"/>
      <c r="N16" s="1"/>
    </row>
    <row r="17" spans="1:12" ht="12.75" x14ac:dyDescent="0.2">
      <c r="A17" s="17"/>
    </row>
    <row r="18" spans="1:12" ht="12.75" x14ac:dyDescent="0.2">
      <c r="H18" s="34"/>
      <c r="I18" s="34"/>
      <c r="L18" s="20"/>
    </row>
    <row r="19" spans="1:12" ht="12.75" x14ac:dyDescent="0.2">
      <c r="H19" s="34"/>
      <c r="I19" s="34"/>
    </row>
    <row r="20" spans="1:12" ht="12.75" x14ac:dyDescent="0.2">
      <c r="H20" s="34"/>
      <c r="I20" s="34"/>
    </row>
    <row r="21" spans="1:12" ht="12.75" x14ac:dyDescent="0.2">
      <c r="H21" s="34"/>
      <c r="I21" s="34"/>
    </row>
  </sheetData>
  <mergeCells count="21">
    <mergeCell ref="L15:L16"/>
    <mergeCell ref="C11:C12"/>
    <mergeCell ref="D11:D12"/>
    <mergeCell ref="L11:L12"/>
    <mergeCell ref="C13:C14"/>
    <mergeCell ref="A7:A16"/>
    <mergeCell ref="B1:N1"/>
    <mergeCell ref="B2:N2"/>
    <mergeCell ref="B3:N3"/>
    <mergeCell ref="B7:B16"/>
    <mergeCell ref="C7:C8"/>
    <mergeCell ref="D7:D8"/>
    <mergeCell ref="D13:D14"/>
    <mergeCell ref="C15:C16"/>
    <mergeCell ref="M7:M16"/>
    <mergeCell ref="C9:C10"/>
    <mergeCell ref="D9:D10"/>
    <mergeCell ref="L9:L10"/>
    <mergeCell ref="L7:L8"/>
    <mergeCell ref="L13:L14"/>
    <mergeCell ref="D15:D1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85" zoomScaleNormal="85" zoomScaleSheetLayoutView="85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B7" sqref="B7:B26"/>
    </sheetView>
  </sheetViews>
  <sheetFormatPr defaultColWidth="9.109375" defaultRowHeight="13.8" x14ac:dyDescent="0.3"/>
  <cols>
    <col min="1" max="1" width="9.109375" style="7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5.44140625" style="7" customWidth="1"/>
    <col min="7" max="7" width="12" style="7" customWidth="1"/>
    <col min="8" max="8" width="10.44140625" style="7" customWidth="1"/>
    <col min="9" max="9" width="11.6640625" style="7" bestFit="1" customWidth="1"/>
    <col min="10" max="10" width="17.33203125" style="7" customWidth="1"/>
    <col min="11" max="11" width="22.5546875" style="7" customWidth="1"/>
    <col min="12" max="12" width="10.33203125" style="7" bestFit="1" customWidth="1"/>
    <col min="13" max="13" width="14.109375" style="7" customWidth="1"/>
    <col min="14" max="14" width="16.6640625" style="7" customWidth="1"/>
    <col min="15" max="16384" width="9.109375" style="7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K4" s="13"/>
      <c r="L4" s="13"/>
    </row>
    <row r="5" spans="1:14" ht="102" customHeight="1" x14ac:dyDescent="0.3">
      <c r="A5" s="52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3">
      <c r="A6" s="16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39.6" x14ac:dyDescent="0.3">
      <c r="A7" s="149">
        <v>5</v>
      </c>
      <c r="B7" s="156" t="s">
        <v>142</v>
      </c>
      <c r="C7" s="158" t="s">
        <v>233</v>
      </c>
      <c r="D7" s="158" t="s">
        <v>21</v>
      </c>
      <c r="E7" s="77" t="s">
        <v>6</v>
      </c>
      <c r="F7" s="77" t="s">
        <v>53</v>
      </c>
      <c r="G7" s="78" t="s">
        <v>56</v>
      </c>
      <c r="H7" s="75">
        <v>8.6999999999999993</v>
      </c>
      <c r="I7" s="75">
        <v>12.3</v>
      </c>
      <c r="J7" s="72">
        <v>1</v>
      </c>
      <c r="K7" s="79">
        <v>1</v>
      </c>
      <c r="L7" s="163">
        <v>1</v>
      </c>
      <c r="M7" s="160" t="s">
        <v>158</v>
      </c>
      <c r="N7" s="56"/>
    </row>
    <row r="8" spans="1:14" ht="26.4" x14ac:dyDescent="0.3">
      <c r="A8" s="149"/>
      <c r="B8" s="156"/>
      <c r="C8" s="158"/>
      <c r="D8" s="158"/>
      <c r="E8" s="77" t="s">
        <v>8</v>
      </c>
      <c r="F8" s="77" t="s">
        <v>28</v>
      </c>
      <c r="G8" s="78" t="s">
        <v>29</v>
      </c>
      <c r="H8" s="75">
        <v>333</v>
      </c>
      <c r="I8" s="75">
        <v>333</v>
      </c>
      <c r="J8" s="72">
        <f t="shared" ref="J8:J26" si="0">I8/H8*100%</f>
        <v>1</v>
      </c>
      <c r="K8" s="79">
        <f>J8</f>
        <v>1</v>
      </c>
      <c r="L8" s="163"/>
      <c r="M8" s="160"/>
      <c r="N8" s="55"/>
    </row>
    <row r="9" spans="1:14" ht="39.6" x14ac:dyDescent="0.3">
      <c r="A9" s="149"/>
      <c r="B9" s="156"/>
      <c r="C9" s="156" t="s">
        <v>234</v>
      </c>
      <c r="D9" s="168" t="str">
        <f>D7</f>
        <v>Услуга</v>
      </c>
      <c r="E9" s="55" t="s">
        <v>6</v>
      </c>
      <c r="F9" s="55" t="s">
        <v>48</v>
      </c>
      <c r="G9" s="56" t="s">
        <v>56</v>
      </c>
      <c r="H9" s="21">
        <v>1.17</v>
      </c>
      <c r="I9" s="25">
        <v>1.76</v>
      </c>
      <c r="J9" s="50">
        <v>1</v>
      </c>
      <c r="K9" s="53">
        <v>1</v>
      </c>
      <c r="L9" s="169">
        <f>(K9+K10)/2</f>
        <v>1</v>
      </c>
      <c r="M9" s="160"/>
      <c r="N9" s="55"/>
    </row>
    <row r="10" spans="1:14" ht="26.4" x14ac:dyDescent="0.3">
      <c r="A10" s="149"/>
      <c r="B10" s="156"/>
      <c r="C10" s="156"/>
      <c r="D10" s="168"/>
      <c r="E10" s="55" t="s">
        <v>8</v>
      </c>
      <c r="F10" s="55" t="s">
        <v>28</v>
      </c>
      <c r="G10" s="56" t="s">
        <v>29</v>
      </c>
      <c r="H10" s="21">
        <v>340</v>
      </c>
      <c r="I10" s="21">
        <v>340</v>
      </c>
      <c r="J10" s="50">
        <f t="shared" si="0"/>
        <v>1</v>
      </c>
      <c r="K10" s="53">
        <f>J10</f>
        <v>1</v>
      </c>
      <c r="L10" s="169"/>
      <c r="M10" s="160"/>
      <c r="N10" s="55"/>
    </row>
    <row r="11" spans="1:14" ht="39.6" x14ac:dyDescent="0.3">
      <c r="A11" s="149"/>
      <c r="B11" s="156"/>
      <c r="C11" s="158" t="s">
        <v>235</v>
      </c>
      <c r="D11" s="170" t="str">
        <f>D9</f>
        <v>Услуга</v>
      </c>
      <c r="E11" s="77" t="s">
        <v>83</v>
      </c>
      <c r="F11" s="77" t="s">
        <v>48</v>
      </c>
      <c r="G11" s="78" t="s">
        <v>56</v>
      </c>
      <c r="H11" s="75">
        <v>5</v>
      </c>
      <c r="I11" s="75">
        <v>5</v>
      </c>
      <c r="J11" s="72">
        <v>1</v>
      </c>
      <c r="K11" s="79">
        <v>1</v>
      </c>
      <c r="L11" s="163">
        <v>1</v>
      </c>
      <c r="M11" s="160"/>
      <c r="N11" s="1"/>
    </row>
    <row r="12" spans="1:14" ht="26.4" x14ac:dyDescent="0.3">
      <c r="A12" s="149"/>
      <c r="B12" s="156"/>
      <c r="C12" s="158"/>
      <c r="D12" s="170"/>
      <c r="E12" s="77" t="s">
        <v>8</v>
      </c>
      <c r="F12" s="77" t="s">
        <v>28</v>
      </c>
      <c r="G12" s="78" t="s">
        <v>29</v>
      </c>
      <c r="H12" s="75">
        <v>20</v>
      </c>
      <c r="I12" s="75">
        <v>20</v>
      </c>
      <c r="J12" s="72">
        <f t="shared" si="0"/>
        <v>1</v>
      </c>
      <c r="K12" s="79">
        <f>J12</f>
        <v>1</v>
      </c>
      <c r="L12" s="163"/>
      <c r="M12" s="160"/>
      <c r="N12" s="55"/>
    </row>
    <row r="13" spans="1:14" ht="39.6" x14ac:dyDescent="0.3">
      <c r="A13" s="149"/>
      <c r="B13" s="156"/>
      <c r="C13" s="156" t="s">
        <v>236</v>
      </c>
      <c r="D13" s="168" t="str">
        <f>D11</f>
        <v>Услуга</v>
      </c>
      <c r="E13" s="55" t="s">
        <v>6</v>
      </c>
      <c r="F13" s="55" t="s">
        <v>84</v>
      </c>
      <c r="G13" s="56" t="s">
        <v>56</v>
      </c>
      <c r="H13" s="27">
        <v>100</v>
      </c>
      <c r="I13" s="21">
        <v>100</v>
      </c>
      <c r="J13" s="50">
        <f t="shared" si="0"/>
        <v>1</v>
      </c>
      <c r="K13" s="53">
        <v>1</v>
      </c>
      <c r="L13" s="169">
        <f>(K13+K14)/2</f>
        <v>1</v>
      </c>
      <c r="M13" s="160"/>
      <c r="N13" s="1"/>
    </row>
    <row r="14" spans="1:14" ht="26.4" x14ac:dyDescent="0.3">
      <c r="A14" s="149"/>
      <c r="B14" s="156"/>
      <c r="C14" s="156"/>
      <c r="D14" s="168"/>
      <c r="E14" s="55" t="s">
        <v>8</v>
      </c>
      <c r="F14" s="55" t="s">
        <v>28</v>
      </c>
      <c r="G14" s="56" t="s">
        <v>29</v>
      </c>
      <c r="H14" s="21">
        <v>8</v>
      </c>
      <c r="I14" s="21">
        <v>8</v>
      </c>
      <c r="J14" s="50">
        <f t="shared" si="0"/>
        <v>1</v>
      </c>
      <c r="K14" s="53">
        <f>J14</f>
        <v>1</v>
      </c>
      <c r="L14" s="169"/>
      <c r="M14" s="160"/>
      <c r="N14" s="1"/>
    </row>
    <row r="15" spans="1:14" ht="39.6" x14ac:dyDescent="0.3">
      <c r="A15" s="149"/>
      <c r="B15" s="156"/>
      <c r="C15" s="158" t="s">
        <v>240</v>
      </c>
      <c r="D15" s="158" t="s">
        <v>21</v>
      </c>
      <c r="E15" s="77" t="s">
        <v>6</v>
      </c>
      <c r="F15" s="77" t="s">
        <v>53</v>
      </c>
      <c r="G15" s="78" t="s">
        <v>56</v>
      </c>
      <c r="H15" s="75">
        <v>15.8</v>
      </c>
      <c r="I15" s="75">
        <v>15.8</v>
      </c>
      <c r="J15" s="72">
        <f>I15/H15*100%</f>
        <v>1</v>
      </c>
      <c r="K15" s="79">
        <v>1</v>
      </c>
      <c r="L15" s="163">
        <f>(K15+K16)/2</f>
        <v>1</v>
      </c>
      <c r="M15" s="160"/>
      <c r="N15" s="1"/>
    </row>
    <row r="16" spans="1:14" ht="26.4" x14ac:dyDescent="0.3">
      <c r="A16" s="149"/>
      <c r="B16" s="156"/>
      <c r="C16" s="158"/>
      <c r="D16" s="158"/>
      <c r="E16" s="77" t="s">
        <v>8</v>
      </c>
      <c r="F16" s="77" t="s">
        <v>28</v>
      </c>
      <c r="G16" s="78" t="s">
        <v>29</v>
      </c>
      <c r="H16" s="75">
        <v>63</v>
      </c>
      <c r="I16" s="75">
        <v>63</v>
      </c>
      <c r="J16" s="72">
        <f>I16/H16*100%</f>
        <v>1</v>
      </c>
      <c r="K16" s="79">
        <f>J16</f>
        <v>1</v>
      </c>
      <c r="L16" s="163"/>
      <c r="M16" s="160"/>
      <c r="N16" s="1"/>
    </row>
    <row r="17" spans="1:14" ht="39.6" x14ac:dyDescent="0.3">
      <c r="A17" s="149"/>
      <c r="B17" s="156"/>
      <c r="C17" s="156" t="s">
        <v>237</v>
      </c>
      <c r="D17" s="156" t="str">
        <f>D13</f>
        <v>Услуга</v>
      </c>
      <c r="E17" s="55" t="s">
        <v>6</v>
      </c>
      <c r="F17" s="55" t="s">
        <v>48</v>
      </c>
      <c r="G17" s="56" t="s">
        <v>56</v>
      </c>
      <c r="H17" s="21">
        <v>2.2000000000000002</v>
      </c>
      <c r="I17" s="21">
        <v>2.2000000000000002</v>
      </c>
      <c r="J17" s="50">
        <f t="shared" si="0"/>
        <v>1</v>
      </c>
      <c r="K17" s="53">
        <v>1</v>
      </c>
      <c r="L17" s="169">
        <v>1</v>
      </c>
      <c r="M17" s="160"/>
      <c r="N17" s="55"/>
    </row>
    <row r="18" spans="1:14" ht="26.4" x14ac:dyDescent="0.3">
      <c r="A18" s="149"/>
      <c r="B18" s="156"/>
      <c r="C18" s="156"/>
      <c r="D18" s="156"/>
      <c r="E18" s="55" t="s">
        <v>8</v>
      </c>
      <c r="F18" s="55" t="s">
        <v>28</v>
      </c>
      <c r="G18" s="56" t="s">
        <v>29</v>
      </c>
      <c r="H18" s="21">
        <v>88</v>
      </c>
      <c r="I18" s="21">
        <v>88</v>
      </c>
      <c r="J18" s="50">
        <f t="shared" si="0"/>
        <v>1</v>
      </c>
      <c r="K18" s="53">
        <f>J18</f>
        <v>1</v>
      </c>
      <c r="L18" s="169"/>
      <c r="M18" s="160"/>
      <c r="N18" s="55"/>
    </row>
    <row r="19" spans="1:14" ht="39.6" x14ac:dyDescent="0.3">
      <c r="A19" s="149"/>
      <c r="B19" s="156"/>
      <c r="C19" s="158" t="s">
        <v>238</v>
      </c>
      <c r="D19" s="158" t="str">
        <f>D17</f>
        <v>Услуга</v>
      </c>
      <c r="E19" s="77" t="s">
        <v>6</v>
      </c>
      <c r="F19" s="77" t="s">
        <v>48</v>
      </c>
      <c r="G19" s="78" t="s">
        <v>56</v>
      </c>
      <c r="H19" s="75">
        <v>0</v>
      </c>
      <c r="I19" s="75">
        <v>0</v>
      </c>
      <c r="J19" s="72"/>
      <c r="K19" s="79"/>
      <c r="L19" s="163">
        <v>1</v>
      </c>
      <c r="M19" s="160"/>
      <c r="N19" s="55"/>
    </row>
    <row r="20" spans="1:14" ht="26.4" x14ac:dyDescent="0.3">
      <c r="A20" s="149"/>
      <c r="B20" s="156"/>
      <c r="C20" s="158"/>
      <c r="D20" s="158"/>
      <c r="E20" s="77" t="s">
        <v>8</v>
      </c>
      <c r="F20" s="77" t="s">
        <v>28</v>
      </c>
      <c r="G20" s="78" t="s">
        <v>56</v>
      </c>
      <c r="H20" s="75">
        <v>15</v>
      </c>
      <c r="I20" s="75">
        <v>15</v>
      </c>
      <c r="J20" s="72">
        <f t="shared" si="0"/>
        <v>1</v>
      </c>
      <c r="K20" s="79">
        <f>J20</f>
        <v>1</v>
      </c>
      <c r="L20" s="163"/>
      <c r="M20" s="160"/>
      <c r="N20" s="55"/>
    </row>
    <row r="21" spans="1:14" ht="39.6" x14ac:dyDescent="0.3">
      <c r="A21" s="149"/>
      <c r="B21" s="156"/>
      <c r="C21" s="156" t="s">
        <v>239</v>
      </c>
      <c r="D21" s="156" t="str">
        <f>D19</f>
        <v>Услуга</v>
      </c>
      <c r="E21" s="55" t="s">
        <v>6</v>
      </c>
      <c r="F21" s="55" t="s">
        <v>84</v>
      </c>
      <c r="G21" s="56" t="s">
        <v>56</v>
      </c>
      <c r="H21" s="27">
        <v>100</v>
      </c>
      <c r="I21" s="21">
        <v>100</v>
      </c>
      <c r="J21" s="50">
        <f t="shared" si="0"/>
        <v>1</v>
      </c>
      <c r="K21" s="53">
        <v>1</v>
      </c>
      <c r="L21" s="169">
        <f>(K21+K22)/2</f>
        <v>1</v>
      </c>
      <c r="M21" s="160"/>
      <c r="N21" s="1"/>
    </row>
    <row r="22" spans="1:14" ht="26.4" x14ac:dyDescent="0.3">
      <c r="A22" s="149"/>
      <c r="B22" s="156"/>
      <c r="C22" s="156"/>
      <c r="D22" s="156"/>
      <c r="E22" s="55" t="s">
        <v>8</v>
      </c>
      <c r="F22" s="55" t="s">
        <v>28</v>
      </c>
      <c r="G22" s="56" t="s">
        <v>29</v>
      </c>
      <c r="H22" s="21">
        <v>7</v>
      </c>
      <c r="I22" s="21">
        <v>7</v>
      </c>
      <c r="J22" s="50">
        <f t="shared" si="0"/>
        <v>1</v>
      </c>
      <c r="K22" s="53">
        <f>J22</f>
        <v>1</v>
      </c>
      <c r="L22" s="169"/>
      <c r="M22" s="160"/>
      <c r="N22" s="1"/>
    </row>
    <row r="23" spans="1:14" ht="26.4" x14ac:dyDescent="0.3">
      <c r="A23" s="149"/>
      <c r="B23" s="156"/>
      <c r="C23" s="158" t="s">
        <v>46</v>
      </c>
      <c r="D23" s="158" t="s">
        <v>171</v>
      </c>
      <c r="E23" s="77" t="s">
        <v>6</v>
      </c>
      <c r="F23" s="77" t="s">
        <v>38</v>
      </c>
      <c r="G23" s="78" t="s">
        <v>39</v>
      </c>
      <c r="H23" s="75">
        <v>0</v>
      </c>
      <c r="I23" s="75">
        <v>0</v>
      </c>
      <c r="J23" s="72">
        <v>1</v>
      </c>
      <c r="K23" s="163">
        <v>1</v>
      </c>
      <c r="L23" s="163">
        <f>(K23+K26)/2</f>
        <v>1</v>
      </c>
      <c r="M23" s="160"/>
      <c r="N23" s="1"/>
    </row>
    <row r="24" spans="1:14" ht="145.19999999999999" x14ac:dyDescent="0.3">
      <c r="A24" s="149"/>
      <c r="B24" s="156"/>
      <c r="C24" s="158"/>
      <c r="D24" s="158"/>
      <c r="E24" s="77" t="s">
        <v>6</v>
      </c>
      <c r="F24" s="77" t="s">
        <v>186</v>
      </c>
      <c r="G24" s="81" t="s">
        <v>22</v>
      </c>
      <c r="H24" s="75">
        <v>0</v>
      </c>
      <c r="I24" s="75">
        <v>0</v>
      </c>
      <c r="J24" s="72"/>
      <c r="K24" s="163"/>
      <c r="L24" s="163"/>
      <c r="M24" s="160"/>
      <c r="N24" s="1"/>
    </row>
    <row r="25" spans="1:14" ht="39.6" x14ac:dyDescent="0.3">
      <c r="A25" s="149"/>
      <c r="B25" s="156"/>
      <c r="C25" s="158"/>
      <c r="D25" s="158"/>
      <c r="E25" s="77" t="s">
        <v>6</v>
      </c>
      <c r="F25" s="77" t="s">
        <v>187</v>
      </c>
      <c r="G25" s="81" t="s">
        <v>22</v>
      </c>
      <c r="H25" s="75">
        <v>95</v>
      </c>
      <c r="I25" s="75">
        <v>100</v>
      </c>
      <c r="J25" s="72">
        <v>1</v>
      </c>
      <c r="K25" s="163"/>
      <c r="L25" s="163"/>
      <c r="M25" s="160"/>
      <c r="N25" s="1"/>
    </row>
    <row r="26" spans="1:14" ht="26.4" x14ac:dyDescent="0.3">
      <c r="A26" s="149"/>
      <c r="B26" s="156"/>
      <c r="C26" s="158"/>
      <c r="D26" s="158"/>
      <c r="E26" s="77" t="s">
        <v>8</v>
      </c>
      <c r="F26" s="77" t="s">
        <v>188</v>
      </c>
      <c r="G26" s="78" t="s">
        <v>37</v>
      </c>
      <c r="H26" s="75">
        <v>1</v>
      </c>
      <c r="I26" s="75">
        <v>1</v>
      </c>
      <c r="J26" s="72">
        <f t="shared" si="0"/>
        <v>1</v>
      </c>
      <c r="K26" s="79">
        <f>J26</f>
        <v>1</v>
      </c>
      <c r="L26" s="163"/>
      <c r="M26" s="160"/>
      <c r="N26" s="1"/>
    </row>
    <row r="28" spans="1:14" ht="12.75" x14ac:dyDescent="0.2">
      <c r="H28" s="34"/>
      <c r="I28" s="34"/>
      <c r="L28" s="20"/>
    </row>
    <row r="30" spans="1:14" ht="12.75" x14ac:dyDescent="0.2">
      <c r="H30" s="34"/>
      <c r="I30" s="34"/>
    </row>
    <row r="31" spans="1:14" ht="12.75" x14ac:dyDescent="0.2">
      <c r="H31" s="34"/>
      <c r="I31" s="34"/>
    </row>
  </sheetData>
  <mergeCells count="34">
    <mergeCell ref="L23:L26"/>
    <mergeCell ref="C19:C20"/>
    <mergeCell ref="D19:D20"/>
    <mergeCell ref="L19:L20"/>
    <mergeCell ref="C21:C22"/>
    <mergeCell ref="D21:D22"/>
    <mergeCell ref="L21:L22"/>
    <mergeCell ref="C23:C26"/>
    <mergeCell ref="D23:D26"/>
    <mergeCell ref="K23:K25"/>
    <mergeCell ref="L17:L18"/>
    <mergeCell ref="C11:C12"/>
    <mergeCell ref="D11:D12"/>
    <mergeCell ref="L11:L12"/>
    <mergeCell ref="C13:C14"/>
    <mergeCell ref="C15:C16"/>
    <mergeCell ref="D15:D16"/>
    <mergeCell ref="L15:L16"/>
    <mergeCell ref="A7:A26"/>
    <mergeCell ref="B1:N1"/>
    <mergeCell ref="B2:N2"/>
    <mergeCell ref="B3:N3"/>
    <mergeCell ref="B7:B26"/>
    <mergeCell ref="C7:C8"/>
    <mergeCell ref="D7:D8"/>
    <mergeCell ref="D13:D14"/>
    <mergeCell ref="C17:C18"/>
    <mergeCell ref="M7:M26"/>
    <mergeCell ref="C9:C10"/>
    <mergeCell ref="D9:D10"/>
    <mergeCell ref="L9:L10"/>
    <mergeCell ref="L7:L8"/>
    <mergeCell ref="L13:L14"/>
    <mergeCell ref="D17:D18"/>
  </mergeCells>
  <pageMargins left="0.43" right="0.4" top="0.32" bottom="0.2" header="0.31496062992125984" footer="0.2"/>
  <pageSetup paperSize="9" scale="5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1"/>
  <sheetViews>
    <sheetView zoomScaleNormal="100" zoomScaleSheetLayoutView="85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B7" sqref="B7:B23"/>
    </sheetView>
  </sheetViews>
  <sheetFormatPr defaultColWidth="9.109375" defaultRowHeight="13.2" x14ac:dyDescent="0.25"/>
  <cols>
    <col min="1" max="1" width="9.109375" style="14"/>
    <col min="2" max="2" width="15.6640625" style="14" customWidth="1"/>
    <col min="3" max="3" width="27.6640625" style="14" customWidth="1"/>
    <col min="4" max="4" width="10.33203125" style="14" customWidth="1"/>
    <col min="5" max="5" width="11" style="14" customWidth="1"/>
    <col min="6" max="6" width="40.88671875" style="14" customWidth="1"/>
    <col min="7" max="7" width="12" style="14" customWidth="1"/>
    <col min="8" max="8" width="10.44140625" style="14" customWidth="1"/>
    <col min="9" max="9" width="11.6640625" style="14" bestFit="1" customWidth="1"/>
    <col min="10" max="10" width="17.88671875" style="14" customWidth="1"/>
    <col min="11" max="11" width="20" style="14" customWidth="1"/>
    <col min="12" max="12" width="10.33203125" style="14" bestFit="1" customWidth="1"/>
    <col min="13" max="13" width="14.109375" style="14" customWidth="1"/>
    <col min="14" max="14" width="12.88671875" style="14" customWidth="1"/>
    <col min="15" max="16384" width="9.109375" style="14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K4" s="15"/>
      <c r="L4" s="15"/>
    </row>
    <row r="5" spans="1:14" ht="111.75" customHeight="1" x14ac:dyDescent="0.25">
      <c r="A5" s="61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ht="15.75" customHeight="1" x14ac:dyDescent="0.25">
      <c r="A6" s="61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39.6" x14ac:dyDescent="0.25">
      <c r="A7" s="149">
        <v>6</v>
      </c>
      <c r="B7" s="141" t="s">
        <v>94</v>
      </c>
      <c r="C7" s="142" t="s">
        <v>241</v>
      </c>
      <c r="D7" s="142" t="s">
        <v>21</v>
      </c>
      <c r="E7" s="119" t="s">
        <v>6</v>
      </c>
      <c r="F7" s="119" t="s">
        <v>48</v>
      </c>
      <c r="G7" s="78" t="s">
        <v>56</v>
      </c>
      <c r="H7" s="74">
        <v>0</v>
      </c>
      <c r="I7" s="74">
        <v>0</v>
      </c>
      <c r="J7" s="120"/>
      <c r="K7" s="120"/>
      <c r="L7" s="144">
        <v>1</v>
      </c>
      <c r="M7" s="171" t="s">
        <v>155</v>
      </c>
      <c r="N7" s="11"/>
    </row>
    <row r="8" spans="1:14" ht="26.4" x14ac:dyDescent="0.25">
      <c r="A8" s="149"/>
      <c r="B8" s="141"/>
      <c r="C8" s="142"/>
      <c r="D8" s="142"/>
      <c r="E8" s="119" t="s">
        <v>8</v>
      </c>
      <c r="F8" s="119" t="s">
        <v>28</v>
      </c>
      <c r="G8" s="70" t="s">
        <v>29</v>
      </c>
      <c r="H8" s="74">
        <v>19</v>
      </c>
      <c r="I8" s="74">
        <v>19</v>
      </c>
      <c r="J8" s="120">
        <f t="shared" ref="J8:J20" si="0">I8/H8*100%</f>
        <v>1</v>
      </c>
      <c r="K8" s="120">
        <f>J8</f>
        <v>1</v>
      </c>
      <c r="L8" s="144"/>
      <c r="M8" s="171"/>
      <c r="N8" s="11"/>
    </row>
    <row r="9" spans="1:14" ht="52.8" x14ac:dyDescent="0.25">
      <c r="A9" s="149"/>
      <c r="B9" s="141"/>
      <c r="C9" s="141" t="s">
        <v>242</v>
      </c>
      <c r="D9" s="141" t="str">
        <f>D7</f>
        <v>Услуга</v>
      </c>
      <c r="E9" s="51" t="s">
        <v>6</v>
      </c>
      <c r="F9" s="51" t="s">
        <v>49</v>
      </c>
      <c r="G9" s="56" t="s">
        <v>56</v>
      </c>
      <c r="H9" s="25">
        <v>0</v>
      </c>
      <c r="I9" s="25">
        <v>0</v>
      </c>
      <c r="J9" s="50"/>
      <c r="K9" s="50"/>
      <c r="L9" s="143">
        <v>1</v>
      </c>
      <c r="M9" s="171"/>
      <c r="N9" s="11"/>
    </row>
    <row r="10" spans="1:14" ht="26.4" x14ac:dyDescent="0.25">
      <c r="A10" s="149"/>
      <c r="B10" s="141"/>
      <c r="C10" s="141"/>
      <c r="D10" s="141"/>
      <c r="E10" s="51" t="s">
        <v>8</v>
      </c>
      <c r="F10" s="51" t="s">
        <v>28</v>
      </c>
      <c r="G10" s="59" t="s">
        <v>29</v>
      </c>
      <c r="H10" s="25">
        <v>17</v>
      </c>
      <c r="I10" s="25">
        <v>17</v>
      </c>
      <c r="J10" s="50">
        <f t="shared" si="0"/>
        <v>1</v>
      </c>
      <c r="K10" s="50">
        <f>J10</f>
        <v>1</v>
      </c>
      <c r="L10" s="143"/>
      <c r="M10" s="171"/>
      <c r="N10" s="11"/>
    </row>
    <row r="11" spans="1:14" ht="52.8" x14ac:dyDescent="0.25">
      <c r="A11" s="149"/>
      <c r="B11" s="141"/>
      <c r="C11" s="142" t="s">
        <v>243</v>
      </c>
      <c r="D11" s="158" t="s">
        <v>21</v>
      </c>
      <c r="E11" s="121" t="s">
        <v>6</v>
      </c>
      <c r="F11" s="121" t="s">
        <v>53</v>
      </c>
      <c r="G11" s="78" t="s">
        <v>56</v>
      </c>
      <c r="H11" s="74">
        <v>0</v>
      </c>
      <c r="I11" s="74">
        <v>35.299999999999997</v>
      </c>
      <c r="J11" s="120">
        <v>1</v>
      </c>
      <c r="K11" s="120">
        <v>1</v>
      </c>
      <c r="L11" s="172">
        <f>(K11+K12)/2</f>
        <v>1</v>
      </c>
      <c r="M11" s="171"/>
      <c r="N11" s="11"/>
    </row>
    <row r="12" spans="1:14" ht="26.4" x14ac:dyDescent="0.25">
      <c r="A12" s="149"/>
      <c r="B12" s="141"/>
      <c r="C12" s="142"/>
      <c r="D12" s="158"/>
      <c r="E12" s="121" t="s">
        <v>8</v>
      </c>
      <c r="F12" s="121" t="s">
        <v>28</v>
      </c>
      <c r="G12" s="78" t="s">
        <v>29</v>
      </c>
      <c r="H12" s="74">
        <v>51</v>
      </c>
      <c r="I12" s="74">
        <v>51</v>
      </c>
      <c r="J12" s="120">
        <f t="shared" si="0"/>
        <v>1</v>
      </c>
      <c r="K12" s="120">
        <f>J12</f>
        <v>1</v>
      </c>
      <c r="L12" s="173"/>
      <c r="M12" s="171"/>
      <c r="N12" s="11"/>
    </row>
    <row r="13" spans="1:14" ht="39.6" x14ac:dyDescent="0.25">
      <c r="A13" s="149"/>
      <c r="B13" s="141"/>
      <c r="C13" s="141" t="s">
        <v>244</v>
      </c>
      <c r="D13" s="141" t="str">
        <f>D11</f>
        <v>Услуга</v>
      </c>
      <c r="E13" s="51" t="s">
        <v>6</v>
      </c>
      <c r="F13" s="51" t="s">
        <v>48</v>
      </c>
      <c r="G13" s="56" t="s">
        <v>56</v>
      </c>
      <c r="H13" s="25">
        <v>0</v>
      </c>
      <c r="I13" s="25">
        <v>0.5</v>
      </c>
      <c r="J13" s="50">
        <v>1</v>
      </c>
      <c r="K13" s="50">
        <v>1</v>
      </c>
      <c r="L13" s="143">
        <f>(K13+K14)/2</f>
        <v>1</v>
      </c>
      <c r="M13" s="171"/>
      <c r="N13" s="11"/>
    </row>
    <row r="14" spans="1:14" ht="26.4" x14ac:dyDescent="0.25">
      <c r="A14" s="149"/>
      <c r="B14" s="141"/>
      <c r="C14" s="141"/>
      <c r="D14" s="141"/>
      <c r="E14" s="51" t="s">
        <v>8</v>
      </c>
      <c r="F14" s="51" t="s">
        <v>28</v>
      </c>
      <c r="G14" s="59" t="s">
        <v>29</v>
      </c>
      <c r="H14" s="25">
        <v>183</v>
      </c>
      <c r="I14" s="25">
        <v>183</v>
      </c>
      <c r="J14" s="50">
        <f t="shared" si="0"/>
        <v>1</v>
      </c>
      <c r="K14" s="50">
        <f>J14</f>
        <v>1</v>
      </c>
      <c r="L14" s="143"/>
      <c r="M14" s="171"/>
      <c r="N14" s="11"/>
    </row>
    <row r="15" spans="1:14" ht="54.75" customHeight="1" x14ac:dyDescent="0.25">
      <c r="A15" s="149"/>
      <c r="B15" s="141"/>
      <c r="C15" s="142" t="s">
        <v>245</v>
      </c>
      <c r="D15" s="142" t="str">
        <f>D13</f>
        <v>Услуга</v>
      </c>
      <c r="E15" s="119" t="s">
        <v>6</v>
      </c>
      <c r="F15" s="119" t="s">
        <v>49</v>
      </c>
      <c r="G15" s="78" t="s">
        <v>56</v>
      </c>
      <c r="H15" s="74">
        <v>0</v>
      </c>
      <c r="I15" s="74">
        <v>0</v>
      </c>
      <c r="J15" s="120"/>
      <c r="K15" s="120"/>
      <c r="L15" s="144">
        <v>1</v>
      </c>
      <c r="M15" s="171"/>
      <c r="N15" s="11"/>
    </row>
    <row r="16" spans="1:14" ht="26.4" x14ac:dyDescent="0.25">
      <c r="A16" s="149"/>
      <c r="B16" s="141"/>
      <c r="C16" s="142"/>
      <c r="D16" s="142"/>
      <c r="E16" s="119" t="s">
        <v>8</v>
      </c>
      <c r="F16" s="119" t="s">
        <v>28</v>
      </c>
      <c r="G16" s="70" t="s">
        <v>29</v>
      </c>
      <c r="H16" s="74">
        <v>23</v>
      </c>
      <c r="I16" s="74">
        <v>23</v>
      </c>
      <c r="J16" s="120">
        <f t="shared" si="0"/>
        <v>1</v>
      </c>
      <c r="K16" s="120">
        <f>J16</f>
        <v>1</v>
      </c>
      <c r="L16" s="144"/>
      <c r="M16" s="171"/>
      <c r="N16" s="11"/>
    </row>
    <row r="17" spans="1:14" ht="26.4" x14ac:dyDescent="0.25">
      <c r="A17" s="149"/>
      <c r="B17" s="141"/>
      <c r="C17" s="141" t="s">
        <v>50</v>
      </c>
      <c r="D17" s="141" t="str">
        <f>D15</f>
        <v>Услуга</v>
      </c>
      <c r="E17" s="51" t="s">
        <v>6</v>
      </c>
      <c r="F17" s="51" t="s">
        <v>51</v>
      </c>
      <c r="G17" s="59" t="s">
        <v>29</v>
      </c>
      <c r="H17" s="25">
        <v>195</v>
      </c>
      <c r="I17" s="25">
        <v>195</v>
      </c>
      <c r="J17" s="50">
        <f t="shared" si="0"/>
        <v>1</v>
      </c>
      <c r="K17" s="50">
        <v>1</v>
      </c>
      <c r="L17" s="143">
        <f>(K17+K18)/2</f>
        <v>1</v>
      </c>
      <c r="M17" s="171"/>
      <c r="N17" s="11"/>
    </row>
    <row r="18" spans="1:14" ht="26.4" x14ac:dyDescent="0.25">
      <c r="A18" s="149"/>
      <c r="B18" s="141"/>
      <c r="C18" s="141"/>
      <c r="D18" s="141"/>
      <c r="E18" s="51" t="s">
        <v>8</v>
      </c>
      <c r="F18" s="51" t="s">
        <v>25</v>
      </c>
      <c r="G18" s="59" t="s">
        <v>26</v>
      </c>
      <c r="H18" s="25">
        <v>14040</v>
      </c>
      <c r="I18" s="25">
        <v>21060</v>
      </c>
      <c r="J18" s="50">
        <v>1</v>
      </c>
      <c r="K18" s="50">
        <v>1</v>
      </c>
      <c r="L18" s="143"/>
      <c r="M18" s="171"/>
      <c r="N18" s="11"/>
    </row>
    <row r="19" spans="1:14" ht="26.4" x14ac:dyDescent="0.25">
      <c r="A19" s="149"/>
      <c r="B19" s="141"/>
      <c r="C19" s="142" t="s">
        <v>14</v>
      </c>
      <c r="D19" s="142" t="str">
        <f>D17</f>
        <v>Услуга</v>
      </c>
      <c r="E19" s="119" t="s">
        <v>6</v>
      </c>
      <c r="F19" s="119" t="s">
        <v>51</v>
      </c>
      <c r="G19" s="70" t="s">
        <v>29</v>
      </c>
      <c r="H19" s="74">
        <v>220</v>
      </c>
      <c r="I19" s="74">
        <v>220</v>
      </c>
      <c r="J19" s="120">
        <f t="shared" si="0"/>
        <v>1</v>
      </c>
      <c r="K19" s="120">
        <v>1</v>
      </c>
      <c r="L19" s="144">
        <f>(K19+K20)/2</f>
        <v>0.99443052074631022</v>
      </c>
      <c r="M19" s="171"/>
      <c r="N19" s="11"/>
    </row>
    <row r="20" spans="1:14" ht="26.4" x14ac:dyDescent="0.25">
      <c r="A20" s="149"/>
      <c r="B20" s="141"/>
      <c r="C20" s="142"/>
      <c r="D20" s="142"/>
      <c r="E20" s="119" t="s">
        <v>8</v>
      </c>
      <c r="F20" s="119" t="s">
        <v>25</v>
      </c>
      <c r="G20" s="70" t="s">
        <v>26</v>
      </c>
      <c r="H20" s="74">
        <v>71820</v>
      </c>
      <c r="I20" s="74">
        <v>71020</v>
      </c>
      <c r="J20" s="120">
        <f t="shared" si="0"/>
        <v>0.98886104149262044</v>
      </c>
      <c r="K20" s="120">
        <f>J20</f>
        <v>0.98886104149262044</v>
      </c>
      <c r="L20" s="144"/>
      <c r="M20" s="171"/>
      <c r="N20" s="11"/>
    </row>
    <row r="21" spans="1:14" ht="26.4" x14ac:dyDescent="0.25">
      <c r="A21" s="149"/>
      <c r="B21" s="141"/>
      <c r="C21" s="156" t="s">
        <v>210</v>
      </c>
      <c r="D21" s="168" t="s">
        <v>171</v>
      </c>
      <c r="E21" s="55" t="s">
        <v>6</v>
      </c>
      <c r="F21" s="55" t="s">
        <v>211</v>
      </c>
      <c r="G21" s="56" t="s">
        <v>56</v>
      </c>
      <c r="H21" s="25">
        <v>10</v>
      </c>
      <c r="I21" s="25">
        <v>0</v>
      </c>
      <c r="J21" s="50">
        <v>1</v>
      </c>
      <c r="K21" s="53">
        <f>J21</f>
        <v>1</v>
      </c>
      <c r="L21" s="169">
        <v>1</v>
      </c>
      <c r="M21" s="171"/>
      <c r="N21" s="11"/>
    </row>
    <row r="22" spans="1:14" ht="31.5" customHeight="1" x14ac:dyDescent="0.25">
      <c r="A22" s="149"/>
      <c r="B22" s="141"/>
      <c r="C22" s="156"/>
      <c r="D22" s="168"/>
      <c r="E22" s="55" t="s">
        <v>6</v>
      </c>
      <c r="F22" s="55" t="s">
        <v>212</v>
      </c>
      <c r="G22" s="56" t="s">
        <v>56</v>
      </c>
      <c r="H22" s="25">
        <v>85</v>
      </c>
      <c r="I22" s="25">
        <v>87</v>
      </c>
      <c r="J22" s="50">
        <v>1</v>
      </c>
      <c r="K22" s="53">
        <v>1</v>
      </c>
      <c r="L22" s="169"/>
      <c r="M22" s="171"/>
      <c r="N22" s="11"/>
    </row>
    <row r="23" spans="1:14" ht="26.4" x14ac:dyDescent="0.25">
      <c r="A23" s="149"/>
      <c r="B23" s="141"/>
      <c r="C23" s="156"/>
      <c r="D23" s="168"/>
      <c r="E23" s="55" t="s">
        <v>8</v>
      </c>
      <c r="F23" s="55" t="s">
        <v>213</v>
      </c>
      <c r="G23" s="56" t="s">
        <v>29</v>
      </c>
      <c r="H23" s="31">
        <v>366</v>
      </c>
      <c r="I23" s="31">
        <v>366</v>
      </c>
      <c r="J23" s="50">
        <f>I23/H23*100%</f>
        <v>1</v>
      </c>
      <c r="K23" s="53">
        <f>J23</f>
        <v>1</v>
      </c>
      <c r="L23" s="174"/>
      <c r="M23" s="171"/>
      <c r="N23" s="11"/>
    </row>
    <row r="24" spans="1:14" ht="15" x14ac:dyDescent="0.2">
      <c r="A24" s="46"/>
      <c r="B24" s="41"/>
      <c r="C24" s="42"/>
      <c r="D24" s="42"/>
      <c r="E24" s="42"/>
      <c r="F24" s="42"/>
      <c r="G24" s="47"/>
      <c r="H24" s="48"/>
      <c r="I24" s="48"/>
      <c r="J24" s="43"/>
      <c r="K24" s="43"/>
      <c r="L24" s="43"/>
      <c r="M24" s="44"/>
      <c r="N24" s="49"/>
    </row>
    <row r="25" spans="1:14" ht="12.75" x14ac:dyDescent="0.2">
      <c r="H25" s="36"/>
      <c r="I25" s="36"/>
    </row>
    <row r="26" spans="1:14" ht="12.75" x14ac:dyDescent="0.2">
      <c r="H26" s="36"/>
      <c r="I26" s="36"/>
      <c r="L26" s="32"/>
    </row>
    <row r="27" spans="1:14" ht="12.75" x14ac:dyDescent="0.2">
      <c r="H27" s="36"/>
      <c r="I27" s="36"/>
    </row>
    <row r="28" spans="1:14" ht="12.75" x14ac:dyDescent="0.2">
      <c r="H28" s="36"/>
      <c r="I28" s="36"/>
    </row>
    <row r="29" spans="1:14" ht="12.75" x14ac:dyDescent="0.2">
      <c r="H29" s="36"/>
      <c r="I29" s="36"/>
    </row>
    <row r="30" spans="1:14" ht="12.75" x14ac:dyDescent="0.2">
      <c r="H30" s="36"/>
      <c r="I30" s="36"/>
    </row>
    <row r="31" spans="1:14" ht="12.75" x14ac:dyDescent="0.2">
      <c r="H31" s="36"/>
      <c r="I31" s="36"/>
    </row>
  </sheetData>
  <mergeCells count="30">
    <mergeCell ref="A7:A23"/>
    <mergeCell ref="B7:B23"/>
    <mergeCell ref="M7:M23"/>
    <mergeCell ref="L11:L12"/>
    <mergeCell ref="D11:D12"/>
    <mergeCell ref="C11:C12"/>
    <mergeCell ref="C21:C23"/>
    <mergeCell ref="D21:D23"/>
    <mergeCell ref="L21:L23"/>
    <mergeCell ref="C15:C16"/>
    <mergeCell ref="D15:D16"/>
    <mergeCell ref="L15:L16"/>
    <mergeCell ref="C19:C20"/>
    <mergeCell ref="D19:D20"/>
    <mergeCell ref="L19:L20"/>
    <mergeCell ref="C17:C18"/>
    <mergeCell ref="D17:D18"/>
    <mergeCell ref="L17:L18"/>
    <mergeCell ref="L13:L14"/>
    <mergeCell ref="B1:N1"/>
    <mergeCell ref="B2:N2"/>
    <mergeCell ref="B3:N3"/>
    <mergeCell ref="C7:C8"/>
    <mergeCell ref="D7:D8"/>
    <mergeCell ref="C13:C14"/>
    <mergeCell ref="C9:C10"/>
    <mergeCell ref="D9:D10"/>
    <mergeCell ref="L9:L10"/>
    <mergeCell ref="L7:L8"/>
    <mergeCell ref="D13:D14"/>
  </mergeCells>
  <pageMargins left="0.32" right="0.23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4"/>
  <sheetViews>
    <sheetView zoomScale="90" zoomScaleNormal="9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7" sqref="A7:A20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4" style="7" customWidth="1"/>
    <col min="7" max="7" width="12" style="7" customWidth="1"/>
    <col min="8" max="8" width="10.44140625" style="7" customWidth="1"/>
    <col min="9" max="9" width="11.88671875" style="7" bestFit="1" customWidth="1"/>
    <col min="10" max="10" width="18.6640625" style="7" customWidth="1"/>
    <col min="11" max="11" width="21" style="7" customWidth="1"/>
    <col min="12" max="12" width="10.554687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4"/>
      <c r="N4" s="14"/>
    </row>
    <row r="5" spans="1:14" ht="103.5" customHeight="1" x14ac:dyDescent="0.3">
      <c r="A5" s="61" t="s">
        <v>168</v>
      </c>
      <c r="B5" s="61" t="s">
        <v>0</v>
      </c>
      <c r="C5" s="61" t="s">
        <v>88</v>
      </c>
      <c r="D5" s="61" t="s">
        <v>1</v>
      </c>
      <c r="E5" s="61" t="s">
        <v>2</v>
      </c>
      <c r="F5" s="61" t="s">
        <v>3</v>
      </c>
      <c r="G5" s="61" t="s">
        <v>4</v>
      </c>
      <c r="H5" s="61" t="s">
        <v>160</v>
      </c>
      <c r="I5" s="61" t="s">
        <v>161</v>
      </c>
      <c r="J5" s="61" t="s">
        <v>162</v>
      </c>
      <c r="K5" s="59" t="s">
        <v>163</v>
      </c>
      <c r="L5" s="59" t="s">
        <v>164</v>
      </c>
      <c r="M5" s="61" t="s">
        <v>5</v>
      </c>
      <c r="N5" s="61" t="s">
        <v>107</v>
      </c>
    </row>
    <row r="6" spans="1:14" x14ac:dyDescent="0.3">
      <c r="A6" s="61" t="s">
        <v>167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</row>
    <row r="7" spans="1:14" ht="39.6" x14ac:dyDescent="0.3">
      <c r="A7" s="171">
        <v>7</v>
      </c>
      <c r="B7" s="141" t="s">
        <v>95</v>
      </c>
      <c r="C7" s="142" t="s">
        <v>246</v>
      </c>
      <c r="D7" s="158" t="s">
        <v>21</v>
      </c>
      <c r="E7" s="77" t="s">
        <v>6</v>
      </c>
      <c r="F7" s="77" t="s">
        <v>53</v>
      </c>
      <c r="G7" s="78" t="s">
        <v>56</v>
      </c>
      <c r="H7" s="71">
        <v>31</v>
      </c>
      <c r="I7" s="71">
        <v>31</v>
      </c>
      <c r="J7" s="72">
        <f>I7/H7*100%</f>
        <v>1</v>
      </c>
      <c r="K7" s="72">
        <f t="shared" ref="K7:K12" si="0">J7</f>
        <v>1</v>
      </c>
      <c r="L7" s="144">
        <f>(K7+K8)/2</f>
        <v>1</v>
      </c>
      <c r="M7" s="175" t="s">
        <v>155</v>
      </c>
      <c r="N7" s="61"/>
    </row>
    <row r="8" spans="1:14" ht="26.4" x14ac:dyDescent="0.3">
      <c r="A8" s="171"/>
      <c r="B8" s="141"/>
      <c r="C8" s="142"/>
      <c r="D8" s="158"/>
      <c r="E8" s="77" t="s">
        <v>8</v>
      </c>
      <c r="F8" s="77" t="s">
        <v>28</v>
      </c>
      <c r="G8" s="78" t="s">
        <v>29</v>
      </c>
      <c r="H8" s="71">
        <v>29</v>
      </c>
      <c r="I8" s="71">
        <v>29</v>
      </c>
      <c r="J8" s="72">
        <f>I8/H8*100%</f>
        <v>1</v>
      </c>
      <c r="K8" s="72">
        <f t="shared" si="0"/>
        <v>1</v>
      </c>
      <c r="L8" s="144"/>
      <c r="M8" s="175"/>
      <c r="N8" s="61"/>
    </row>
    <row r="9" spans="1:14" ht="51" customHeight="1" x14ac:dyDescent="0.3">
      <c r="A9" s="171"/>
      <c r="B9" s="141"/>
      <c r="C9" s="141" t="s">
        <v>115</v>
      </c>
      <c r="D9" s="141" t="s">
        <v>21</v>
      </c>
      <c r="E9" s="51" t="s">
        <v>6</v>
      </c>
      <c r="F9" s="51" t="s">
        <v>55</v>
      </c>
      <c r="G9" s="19" t="s">
        <v>22</v>
      </c>
      <c r="H9" s="25">
        <v>0</v>
      </c>
      <c r="I9" s="25">
        <v>0</v>
      </c>
      <c r="J9" s="50"/>
      <c r="K9" s="50"/>
      <c r="L9" s="143">
        <v>1</v>
      </c>
      <c r="M9" s="175"/>
      <c r="N9" s="1"/>
    </row>
    <row r="10" spans="1:14" ht="26.4" x14ac:dyDescent="0.3">
      <c r="A10" s="171"/>
      <c r="B10" s="141"/>
      <c r="C10" s="141"/>
      <c r="D10" s="141"/>
      <c r="E10" s="51" t="s">
        <v>8</v>
      </c>
      <c r="F10" s="51" t="s">
        <v>54</v>
      </c>
      <c r="G10" s="59" t="s">
        <v>29</v>
      </c>
      <c r="H10" s="25">
        <v>83</v>
      </c>
      <c r="I10" s="25">
        <v>83</v>
      </c>
      <c r="J10" s="50">
        <f>I10/H10*100%</f>
        <v>1</v>
      </c>
      <c r="K10" s="50">
        <f t="shared" si="0"/>
        <v>1</v>
      </c>
      <c r="L10" s="143"/>
      <c r="M10" s="175"/>
      <c r="N10" s="1"/>
    </row>
    <row r="11" spans="1:14" ht="52.8" x14ac:dyDescent="0.3">
      <c r="A11" s="171"/>
      <c r="B11" s="141"/>
      <c r="C11" s="142" t="s">
        <v>247</v>
      </c>
      <c r="D11" s="142" t="str">
        <f>D9</f>
        <v>Услуга</v>
      </c>
      <c r="E11" s="68" t="s">
        <v>6</v>
      </c>
      <c r="F11" s="68" t="s">
        <v>49</v>
      </c>
      <c r="G11" s="78" t="s">
        <v>56</v>
      </c>
      <c r="H11" s="74">
        <v>0</v>
      </c>
      <c r="I11" s="74">
        <v>0</v>
      </c>
      <c r="J11" s="72"/>
      <c r="K11" s="72"/>
      <c r="L11" s="144">
        <v>1</v>
      </c>
      <c r="M11" s="175"/>
      <c r="N11" s="1"/>
    </row>
    <row r="12" spans="1:14" ht="26.4" x14ac:dyDescent="0.3">
      <c r="A12" s="171"/>
      <c r="B12" s="141"/>
      <c r="C12" s="142"/>
      <c r="D12" s="142"/>
      <c r="E12" s="68" t="s">
        <v>8</v>
      </c>
      <c r="F12" s="68" t="s">
        <v>28</v>
      </c>
      <c r="G12" s="70" t="s">
        <v>29</v>
      </c>
      <c r="H12" s="74">
        <v>9</v>
      </c>
      <c r="I12" s="74">
        <v>9</v>
      </c>
      <c r="J12" s="72">
        <f>I12/H12*100%</f>
        <v>1</v>
      </c>
      <c r="K12" s="72">
        <f t="shared" si="0"/>
        <v>1</v>
      </c>
      <c r="L12" s="144"/>
      <c r="M12" s="175"/>
      <c r="N12" s="1"/>
    </row>
    <row r="13" spans="1:14" ht="39.6" x14ac:dyDescent="0.3">
      <c r="A13" s="171"/>
      <c r="B13" s="141"/>
      <c r="C13" s="141" t="s">
        <v>248</v>
      </c>
      <c r="D13" s="156" t="s">
        <v>21</v>
      </c>
      <c r="E13" s="55" t="s">
        <v>6</v>
      </c>
      <c r="F13" s="55" t="s">
        <v>53</v>
      </c>
      <c r="G13" s="56" t="s">
        <v>56</v>
      </c>
      <c r="H13" s="25">
        <v>55</v>
      </c>
      <c r="I13" s="25">
        <v>66.599999999999994</v>
      </c>
      <c r="J13" s="50">
        <v>1</v>
      </c>
      <c r="K13" s="50">
        <v>1</v>
      </c>
      <c r="L13" s="143">
        <f>(K13+K14)/2</f>
        <v>1</v>
      </c>
      <c r="M13" s="175"/>
      <c r="N13" s="1"/>
    </row>
    <row r="14" spans="1:14" ht="26.4" x14ac:dyDescent="0.3">
      <c r="A14" s="171"/>
      <c r="B14" s="141"/>
      <c r="C14" s="141"/>
      <c r="D14" s="156"/>
      <c r="E14" s="55" t="s">
        <v>8</v>
      </c>
      <c r="F14" s="55" t="s">
        <v>28</v>
      </c>
      <c r="G14" s="56" t="s">
        <v>29</v>
      </c>
      <c r="H14" s="25">
        <v>45</v>
      </c>
      <c r="I14" s="25">
        <v>45</v>
      </c>
      <c r="J14" s="50">
        <f>I14/H14*100%</f>
        <v>1</v>
      </c>
      <c r="K14" s="50">
        <f>J14</f>
        <v>1</v>
      </c>
      <c r="L14" s="143"/>
      <c r="M14" s="175"/>
      <c r="N14" s="1"/>
    </row>
    <row r="15" spans="1:14" ht="52.8" x14ac:dyDescent="0.3">
      <c r="A15" s="171"/>
      <c r="B15" s="141"/>
      <c r="C15" s="142" t="s">
        <v>116</v>
      </c>
      <c r="D15" s="142" t="s">
        <v>21</v>
      </c>
      <c r="E15" s="68" t="s">
        <v>6</v>
      </c>
      <c r="F15" s="68" t="s">
        <v>55</v>
      </c>
      <c r="G15" s="82" t="s">
        <v>22</v>
      </c>
      <c r="H15" s="74">
        <v>0</v>
      </c>
      <c r="I15" s="74">
        <v>11</v>
      </c>
      <c r="J15" s="72"/>
      <c r="K15" s="72"/>
      <c r="L15" s="144">
        <v>1</v>
      </c>
      <c r="M15" s="175"/>
      <c r="N15" s="1"/>
    </row>
    <row r="16" spans="1:14" ht="26.4" x14ac:dyDescent="0.3">
      <c r="A16" s="171"/>
      <c r="B16" s="141"/>
      <c r="C16" s="142"/>
      <c r="D16" s="142"/>
      <c r="E16" s="68" t="s">
        <v>8</v>
      </c>
      <c r="F16" s="68" t="s">
        <v>54</v>
      </c>
      <c r="G16" s="70" t="s">
        <v>29</v>
      </c>
      <c r="H16" s="74">
        <v>79</v>
      </c>
      <c r="I16" s="74">
        <v>79</v>
      </c>
      <c r="J16" s="72">
        <f>I16/H16*100%</f>
        <v>1</v>
      </c>
      <c r="K16" s="72">
        <f>J16</f>
        <v>1</v>
      </c>
      <c r="L16" s="144"/>
      <c r="M16" s="175"/>
      <c r="N16" s="1"/>
    </row>
    <row r="17" spans="1:14" ht="52.8" x14ac:dyDescent="0.3">
      <c r="A17" s="171"/>
      <c r="B17" s="141"/>
      <c r="C17" s="141" t="s">
        <v>249</v>
      </c>
      <c r="D17" s="141" t="str">
        <f>D15</f>
        <v>Услуга</v>
      </c>
      <c r="E17" s="51" t="s">
        <v>6</v>
      </c>
      <c r="F17" s="51" t="s">
        <v>49</v>
      </c>
      <c r="G17" s="56" t="s">
        <v>56</v>
      </c>
      <c r="H17" s="25">
        <v>0</v>
      </c>
      <c r="I17" s="25">
        <v>0</v>
      </c>
      <c r="J17" s="50"/>
      <c r="K17" s="50"/>
      <c r="L17" s="143">
        <v>1</v>
      </c>
      <c r="M17" s="175"/>
      <c r="N17" s="1"/>
    </row>
    <row r="18" spans="1:14" ht="26.4" x14ac:dyDescent="0.3">
      <c r="A18" s="171"/>
      <c r="B18" s="141"/>
      <c r="C18" s="141"/>
      <c r="D18" s="141"/>
      <c r="E18" s="51" t="s">
        <v>8</v>
      </c>
      <c r="F18" s="51" t="s">
        <v>28</v>
      </c>
      <c r="G18" s="59" t="s">
        <v>29</v>
      </c>
      <c r="H18" s="25">
        <v>3</v>
      </c>
      <c r="I18" s="25">
        <v>3</v>
      </c>
      <c r="J18" s="50">
        <f>I18/H18*100%</f>
        <v>1</v>
      </c>
      <c r="K18" s="50">
        <f>J18</f>
        <v>1</v>
      </c>
      <c r="L18" s="143"/>
      <c r="M18" s="175"/>
      <c r="N18" s="1"/>
    </row>
    <row r="19" spans="1:14" ht="26.4" x14ac:dyDescent="0.3">
      <c r="A19" s="171"/>
      <c r="B19" s="141"/>
      <c r="C19" s="142" t="s">
        <v>14</v>
      </c>
      <c r="D19" s="142" t="s">
        <v>21</v>
      </c>
      <c r="E19" s="68" t="s">
        <v>6</v>
      </c>
      <c r="F19" s="68" t="s">
        <v>15</v>
      </c>
      <c r="G19" s="70" t="s">
        <v>29</v>
      </c>
      <c r="H19" s="74">
        <v>214</v>
      </c>
      <c r="I19" s="74">
        <v>214</v>
      </c>
      <c r="J19" s="72">
        <f>I19/H19*100%</f>
        <v>1</v>
      </c>
      <c r="K19" s="72">
        <v>1</v>
      </c>
      <c r="L19" s="144">
        <f>(K19+K20)/2</f>
        <v>0.99979799145792447</v>
      </c>
      <c r="M19" s="175"/>
      <c r="N19" s="1"/>
    </row>
    <row r="20" spans="1:14" ht="26.4" x14ac:dyDescent="0.3">
      <c r="A20" s="171"/>
      <c r="B20" s="141"/>
      <c r="C20" s="142"/>
      <c r="D20" s="142"/>
      <c r="E20" s="68" t="s">
        <v>8</v>
      </c>
      <c r="F20" s="68" t="s">
        <v>16</v>
      </c>
      <c r="G20" s="70" t="s">
        <v>26</v>
      </c>
      <c r="H20" s="74">
        <v>69304</v>
      </c>
      <c r="I20" s="74">
        <v>69276</v>
      </c>
      <c r="J20" s="72">
        <f>I20/H20*100%</f>
        <v>0.99959598291584906</v>
      </c>
      <c r="K20" s="72">
        <f>J20</f>
        <v>0.99959598291584906</v>
      </c>
      <c r="L20" s="144"/>
      <c r="M20" s="175"/>
      <c r="N20" s="1"/>
    </row>
    <row r="22" spans="1:14" ht="12.75" x14ac:dyDescent="0.2">
      <c r="H22" s="34"/>
      <c r="I22" s="34"/>
    </row>
    <row r="23" spans="1:14" ht="12.75" x14ac:dyDescent="0.2">
      <c r="H23" s="34"/>
      <c r="I23" s="34"/>
    </row>
    <row r="24" spans="1:14" ht="12.75" x14ac:dyDescent="0.2">
      <c r="H24" s="34"/>
      <c r="I24" s="34"/>
    </row>
  </sheetData>
  <mergeCells count="27">
    <mergeCell ref="L9:L10"/>
    <mergeCell ref="D19:D20"/>
    <mergeCell ref="L19:L20"/>
    <mergeCell ref="B1:N1"/>
    <mergeCell ref="B2:N2"/>
    <mergeCell ref="B3:N3"/>
    <mergeCell ref="L15:L16"/>
    <mergeCell ref="C19:C20"/>
    <mergeCell ref="C9:C10"/>
    <mergeCell ref="C15:C16"/>
    <mergeCell ref="D15:D16"/>
    <mergeCell ref="A7:A20"/>
    <mergeCell ref="L7:L8"/>
    <mergeCell ref="M7:M20"/>
    <mergeCell ref="C11:C12"/>
    <mergeCell ref="D11:D12"/>
    <mergeCell ref="L11:L12"/>
    <mergeCell ref="D13:D14"/>
    <mergeCell ref="C13:C14"/>
    <mergeCell ref="L13:L14"/>
    <mergeCell ref="C17:C18"/>
    <mergeCell ref="D17:D18"/>
    <mergeCell ref="L17:L18"/>
    <mergeCell ref="D9:D10"/>
    <mergeCell ref="D7:D8"/>
    <mergeCell ref="C7:C8"/>
    <mergeCell ref="B7:B2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"/>
  <sheetViews>
    <sheetView zoomScaleNormal="10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14"/>
    </sheetView>
  </sheetViews>
  <sheetFormatPr defaultColWidth="9.109375" defaultRowHeight="13.8" x14ac:dyDescent="0.3"/>
  <cols>
    <col min="1" max="1" width="5.88671875" style="7" customWidth="1"/>
    <col min="2" max="2" width="15.6640625" style="7" customWidth="1"/>
    <col min="3" max="3" width="27.6640625" style="7" customWidth="1"/>
    <col min="4" max="4" width="10.33203125" style="7" customWidth="1"/>
    <col min="5" max="5" width="11" style="7" customWidth="1"/>
    <col min="6" max="6" width="40.44140625" style="7" customWidth="1"/>
    <col min="7" max="7" width="12" style="7" customWidth="1"/>
    <col min="8" max="8" width="10.44140625" style="7" customWidth="1"/>
    <col min="9" max="9" width="11.88671875" style="7" bestFit="1" customWidth="1"/>
    <col min="10" max="11" width="18.6640625" style="7" customWidth="1"/>
    <col min="12" max="12" width="10.5546875" style="7" bestFit="1" customWidth="1"/>
    <col min="13" max="13" width="14.109375" style="7" customWidth="1"/>
    <col min="14" max="14" width="23.5546875" style="7" customWidth="1"/>
    <col min="15" max="16384" width="9.109375" style="7"/>
  </cols>
  <sheetData>
    <row r="1" spans="1:14" ht="15.75" x14ac:dyDescent="0.25">
      <c r="A1" s="13"/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A2" s="13"/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A3" s="13"/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A4" s="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14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8" x14ac:dyDescent="0.3">
      <c r="A7" s="160">
        <v>8</v>
      </c>
      <c r="B7" s="156" t="s">
        <v>144</v>
      </c>
      <c r="C7" s="176" t="s">
        <v>139</v>
      </c>
      <c r="D7" s="158" t="s">
        <v>21</v>
      </c>
      <c r="E7" s="77" t="s">
        <v>80</v>
      </c>
      <c r="F7" s="77" t="s">
        <v>53</v>
      </c>
      <c r="G7" s="82" t="s">
        <v>22</v>
      </c>
      <c r="H7" s="75">
        <v>19.7</v>
      </c>
      <c r="I7" s="75">
        <v>16.3</v>
      </c>
      <c r="J7" s="79">
        <f>I7/H7*100%</f>
        <v>0.82741116751269039</v>
      </c>
      <c r="K7" s="79">
        <f>J7</f>
        <v>0.82741116751269039</v>
      </c>
      <c r="L7" s="169">
        <f>(K7+K8)/2</f>
        <v>0.91370558375634525</v>
      </c>
      <c r="M7" s="160" t="s">
        <v>309</v>
      </c>
      <c r="N7" s="1"/>
    </row>
    <row r="8" spans="1:14" ht="26.4" x14ac:dyDescent="0.3">
      <c r="A8" s="160"/>
      <c r="B8" s="156"/>
      <c r="C8" s="176"/>
      <c r="D8" s="158"/>
      <c r="E8" s="77" t="s">
        <v>81</v>
      </c>
      <c r="F8" s="77" t="s">
        <v>43</v>
      </c>
      <c r="G8" s="78" t="s">
        <v>29</v>
      </c>
      <c r="H8" s="75">
        <v>147</v>
      </c>
      <c r="I8" s="75">
        <v>147</v>
      </c>
      <c r="J8" s="79">
        <f t="shared" ref="J8:J14" si="0">I8/H8*100%</f>
        <v>1</v>
      </c>
      <c r="K8" s="79">
        <f>J8</f>
        <v>1</v>
      </c>
      <c r="L8" s="174"/>
      <c r="M8" s="160"/>
      <c r="N8" s="1"/>
    </row>
    <row r="9" spans="1:14" ht="52.8" x14ac:dyDescent="0.3">
      <c r="A9" s="160"/>
      <c r="B9" s="156"/>
      <c r="C9" s="161" t="s">
        <v>138</v>
      </c>
      <c r="D9" s="156" t="s">
        <v>21</v>
      </c>
      <c r="E9" s="57" t="s">
        <v>6</v>
      </c>
      <c r="F9" s="57" t="s">
        <v>42</v>
      </c>
      <c r="G9" s="19" t="s">
        <v>22</v>
      </c>
      <c r="H9" s="26">
        <v>2.5</v>
      </c>
      <c r="I9" s="26">
        <v>5.2</v>
      </c>
      <c r="J9" s="53">
        <v>1</v>
      </c>
      <c r="K9" s="58">
        <v>1</v>
      </c>
      <c r="L9" s="162">
        <f>(K9+K10)/2</f>
        <v>1</v>
      </c>
      <c r="M9" s="160"/>
      <c r="N9" s="1"/>
    </row>
    <row r="10" spans="1:14" ht="26.4" x14ac:dyDescent="0.3">
      <c r="A10" s="160"/>
      <c r="B10" s="156"/>
      <c r="C10" s="161"/>
      <c r="D10" s="156"/>
      <c r="E10" s="57" t="s">
        <v>8</v>
      </c>
      <c r="F10" s="57" t="s">
        <v>74</v>
      </c>
      <c r="G10" s="45" t="s">
        <v>72</v>
      </c>
      <c r="H10" s="26">
        <v>154</v>
      </c>
      <c r="I10" s="26">
        <v>154</v>
      </c>
      <c r="J10" s="53">
        <f t="shared" si="0"/>
        <v>1</v>
      </c>
      <c r="K10" s="58">
        <f>J10</f>
        <v>1</v>
      </c>
      <c r="L10" s="162"/>
      <c r="M10" s="160"/>
      <c r="N10" s="1"/>
    </row>
    <row r="11" spans="1:14" ht="52.8" x14ac:dyDescent="0.3">
      <c r="A11" s="160"/>
      <c r="B11" s="156"/>
      <c r="C11" s="176" t="s">
        <v>140</v>
      </c>
      <c r="D11" s="158" t="s">
        <v>21</v>
      </c>
      <c r="E11" s="77" t="s">
        <v>80</v>
      </c>
      <c r="F11" s="77" t="s">
        <v>11</v>
      </c>
      <c r="G11" s="82" t="s">
        <v>22</v>
      </c>
      <c r="H11" s="75">
        <v>0</v>
      </c>
      <c r="I11" s="75">
        <v>0</v>
      </c>
      <c r="J11" s="79"/>
      <c r="K11" s="79"/>
      <c r="L11" s="163">
        <v>1</v>
      </c>
      <c r="M11" s="160"/>
      <c r="N11" s="1"/>
    </row>
    <row r="12" spans="1:14" ht="26.4" x14ac:dyDescent="0.3">
      <c r="A12" s="160"/>
      <c r="B12" s="156"/>
      <c r="C12" s="176"/>
      <c r="D12" s="158"/>
      <c r="E12" s="77" t="s">
        <v>81</v>
      </c>
      <c r="F12" s="77" t="s">
        <v>43</v>
      </c>
      <c r="G12" s="78" t="s">
        <v>29</v>
      </c>
      <c r="H12" s="75">
        <v>13</v>
      </c>
      <c r="I12" s="75">
        <v>13</v>
      </c>
      <c r="J12" s="79">
        <f t="shared" si="0"/>
        <v>1</v>
      </c>
      <c r="K12" s="79">
        <f>J12</f>
        <v>1</v>
      </c>
      <c r="L12" s="163"/>
      <c r="M12" s="160"/>
      <c r="N12" s="1"/>
    </row>
    <row r="13" spans="1:14" ht="76.5" customHeight="1" x14ac:dyDescent="0.3">
      <c r="A13" s="160"/>
      <c r="B13" s="156"/>
      <c r="C13" s="161" t="s">
        <v>141</v>
      </c>
      <c r="D13" s="156" t="s">
        <v>21</v>
      </c>
      <c r="E13" s="55" t="s">
        <v>80</v>
      </c>
      <c r="F13" s="55" t="s">
        <v>44</v>
      </c>
      <c r="G13" s="19" t="s">
        <v>22</v>
      </c>
      <c r="H13" s="21">
        <v>100</v>
      </c>
      <c r="I13" s="21">
        <v>100</v>
      </c>
      <c r="J13" s="53">
        <f t="shared" si="0"/>
        <v>1</v>
      </c>
      <c r="K13" s="53">
        <v>1</v>
      </c>
      <c r="L13" s="169">
        <f>(K13+K14)/2</f>
        <v>1</v>
      </c>
      <c r="M13" s="160"/>
      <c r="N13" s="1"/>
    </row>
    <row r="14" spans="1:14" ht="26.4" x14ac:dyDescent="0.3">
      <c r="A14" s="160"/>
      <c r="B14" s="156"/>
      <c r="C14" s="161"/>
      <c r="D14" s="156"/>
      <c r="E14" s="55" t="s">
        <v>81</v>
      </c>
      <c r="F14" s="55" t="s">
        <v>43</v>
      </c>
      <c r="G14" s="56" t="s">
        <v>29</v>
      </c>
      <c r="H14" s="21">
        <v>3</v>
      </c>
      <c r="I14" s="21">
        <v>3</v>
      </c>
      <c r="J14" s="53">
        <f t="shared" si="0"/>
        <v>1</v>
      </c>
      <c r="K14" s="53">
        <f>J14</f>
        <v>1</v>
      </c>
      <c r="L14" s="169"/>
      <c r="M14" s="160"/>
      <c r="N14" s="1"/>
    </row>
    <row r="16" spans="1:14" ht="12.75" x14ac:dyDescent="0.2">
      <c r="H16" s="34"/>
      <c r="I16" s="34"/>
    </row>
    <row r="17" spans="8:9" ht="12.75" x14ac:dyDescent="0.2">
      <c r="H17" s="34"/>
      <c r="I17" s="34"/>
    </row>
  </sheetData>
  <mergeCells count="18">
    <mergeCell ref="L7:L8"/>
    <mergeCell ref="L13:L14"/>
    <mergeCell ref="B1:N1"/>
    <mergeCell ref="B2:N2"/>
    <mergeCell ref="B3:N3"/>
    <mergeCell ref="M7:M14"/>
    <mergeCell ref="L9:L10"/>
    <mergeCell ref="L11:L12"/>
    <mergeCell ref="A7:A14"/>
    <mergeCell ref="B7:B14"/>
    <mergeCell ref="C7:C8"/>
    <mergeCell ref="D7:D8"/>
    <mergeCell ref="D13:D14"/>
    <mergeCell ref="C9:C10"/>
    <mergeCell ref="D9:D10"/>
    <mergeCell ref="C11:C12"/>
    <mergeCell ref="D11:D12"/>
    <mergeCell ref="C13:C1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6"/>
  <sheetViews>
    <sheetView zoomScale="85" zoomScaleNormal="8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B22"/>
    </sheetView>
  </sheetViews>
  <sheetFormatPr defaultColWidth="9.109375" defaultRowHeight="13.8" x14ac:dyDescent="0.3"/>
  <cols>
    <col min="1" max="1" width="5.88671875" style="13" customWidth="1"/>
    <col min="2" max="2" width="15.6640625" style="13" customWidth="1"/>
    <col min="3" max="3" width="27.6640625" style="13" customWidth="1"/>
    <col min="4" max="4" width="10.33203125" style="13" customWidth="1"/>
    <col min="5" max="5" width="11" style="13" customWidth="1"/>
    <col min="6" max="6" width="36" style="13" customWidth="1"/>
    <col min="7" max="7" width="12" style="13" customWidth="1"/>
    <col min="8" max="8" width="10.44140625" style="13" customWidth="1"/>
    <col min="9" max="9" width="11.6640625" style="13" bestFit="1" customWidth="1"/>
    <col min="10" max="10" width="17.5546875" style="13" customWidth="1"/>
    <col min="11" max="11" width="23.109375" style="13" customWidth="1"/>
    <col min="12" max="12" width="10.33203125" style="13" bestFit="1" customWidth="1"/>
    <col min="13" max="13" width="14.109375" style="13" customWidth="1"/>
    <col min="14" max="14" width="23.5546875" style="13" customWidth="1"/>
    <col min="15" max="16384" width="9.109375" style="13"/>
  </cols>
  <sheetData>
    <row r="1" spans="1:14" ht="15.75" x14ac:dyDescent="0.25">
      <c r="B1" s="139" t="str">
        <f>Валова!B3</f>
        <v>СВОДНЫЙ ОТЧЕТ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5">
      <c r="B2" s="139" t="str">
        <f>Валова!B4</f>
        <v>о фактическом исполнении муниципальных заданий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5.75" x14ac:dyDescent="0.25">
      <c r="B3" s="139" t="str">
        <f>Валова!B5</f>
        <v>муниципальными учреждениями за 2018 год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10.25" customHeight="1" x14ac:dyDescent="0.3">
      <c r="A5" s="59" t="s">
        <v>168</v>
      </c>
      <c r="B5" s="59" t="s">
        <v>0</v>
      </c>
      <c r="C5" s="59" t="s">
        <v>88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160</v>
      </c>
      <c r="I5" s="59" t="s">
        <v>161</v>
      </c>
      <c r="J5" s="59" t="s">
        <v>162</v>
      </c>
      <c r="K5" s="59" t="s">
        <v>163</v>
      </c>
      <c r="L5" s="59" t="s">
        <v>164</v>
      </c>
      <c r="M5" s="59" t="s">
        <v>5</v>
      </c>
      <c r="N5" s="59" t="s">
        <v>107</v>
      </c>
    </row>
    <row r="6" spans="1:14" x14ac:dyDescent="0.3">
      <c r="A6" s="59" t="s">
        <v>167</v>
      </c>
      <c r="B6" s="59">
        <v>1</v>
      </c>
      <c r="C6" s="59">
        <v>2</v>
      </c>
      <c r="D6" s="59">
        <v>3</v>
      </c>
      <c r="E6" s="59">
        <v>4</v>
      </c>
      <c r="F6" s="59">
        <v>5</v>
      </c>
      <c r="G6" s="59">
        <v>6</v>
      </c>
      <c r="H6" s="59">
        <v>7</v>
      </c>
      <c r="I6" s="59">
        <v>8</v>
      </c>
      <c r="J6" s="59">
        <v>9</v>
      </c>
      <c r="K6" s="59">
        <v>10</v>
      </c>
      <c r="L6" s="59">
        <v>11</v>
      </c>
      <c r="M6" s="59">
        <v>12</v>
      </c>
      <c r="N6" s="59">
        <v>13</v>
      </c>
    </row>
    <row r="7" spans="1:14" ht="52.5" customHeight="1" x14ac:dyDescent="0.3">
      <c r="A7" s="145">
        <v>9</v>
      </c>
      <c r="B7" s="141" t="s">
        <v>152</v>
      </c>
      <c r="C7" s="142" t="s">
        <v>250</v>
      </c>
      <c r="D7" s="142" t="s">
        <v>21</v>
      </c>
      <c r="E7" s="68" t="s">
        <v>6</v>
      </c>
      <c r="F7" s="68" t="s">
        <v>40</v>
      </c>
      <c r="G7" s="82" t="s">
        <v>22</v>
      </c>
      <c r="H7" s="74">
        <v>21</v>
      </c>
      <c r="I7" s="74">
        <v>23</v>
      </c>
      <c r="J7" s="79">
        <v>1</v>
      </c>
      <c r="K7" s="72">
        <v>1</v>
      </c>
      <c r="L7" s="144">
        <f>(K7+K8)/2</f>
        <v>1</v>
      </c>
      <c r="M7" s="154" t="s">
        <v>154</v>
      </c>
      <c r="N7" s="12"/>
    </row>
    <row r="8" spans="1:14" ht="39.6" x14ac:dyDescent="0.3">
      <c r="A8" s="146"/>
      <c r="B8" s="141"/>
      <c r="C8" s="142"/>
      <c r="D8" s="142"/>
      <c r="E8" s="68" t="s">
        <v>8</v>
      </c>
      <c r="F8" s="68" t="s">
        <v>41</v>
      </c>
      <c r="G8" s="70" t="s">
        <v>29</v>
      </c>
      <c r="H8" s="74">
        <v>194</v>
      </c>
      <c r="I8" s="74">
        <v>194</v>
      </c>
      <c r="J8" s="79">
        <f t="shared" ref="J8:J16" si="0">I8/H8*100%</f>
        <v>1</v>
      </c>
      <c r="K8" s="72">
        <f>J8</f>
        <v>1</v>
      </c>
      <c r="L8" s="144"/>
      <c r="M8" s="154"/>
      <c r="N8" s="12"/>
    </row>
    <row r="9" spans="1:14" ht="66" x14ac:dyDescent="0.3">
      <c r="A9" s="146"/>
      <c r="B9" s="141"/>
      <c r="C9" s="141" t="s">
        <v>169</v>
      </c>
      <c r="D9" s="141" t="s">
        <v>21</v>
      </c>
      <c r="E9" s="51" t="s">
        <v>6</v>
      </c>
      <c r="F9" s="51" t="s">
        <v>42</v>
      </c>
      <c r="G9" s="19" t="s">
        <v>22</v>
      </c>
      <c r="H9" s="25">
        <v>1</v>
      </c>
      <c r="I9" s="25">
        <v>1</v>
      </c>
      <c r="J9" s="53">
        <f t="shared" si="0"/>
        <v>1</v>
      </c>
      <c r="K9" s="50">
        <v>1</v>
      </c>
      <c r="L9" s="143">
        <f>(K9+K10)/2</f>
        <v>1</v>
      </c>
      <c r="M9" s="154"/>
      <c r="N9" s="12"/>
    </row>
    <row r="10" spans="1:14" ht="39.6" x14ac:dyDescent="0.3">
      <c r="A10" s="146"/>
      <c r="B10" s="141"/>
      <c r="C10" s="141"/>
      <c r="D10" s="141"/>
      <c r="E10" s="51" t="s">
        <v>8</v>
      </c>
      <c r="F10" s="51" t="s">
        <v>41</v>
      </c>
      <c r="G10" s="59" t="s">
        <v>29</v>
      </c>
      <c r="H10" s="25">
        <v>402</v>
      </c>
      <c r="I10" s="25">
        <v>402</v>
      </c>
      <c r="J10" s="53">
        <f t="shared" si="0"/>
        <v>1</v>
      </c>
      <c r="K10" s="50">
        <f>J10</f>
        <v>1</v>
      </c>
      <c r="L10" s="143"/>
      <c r="M10" s="154"/>
      <c r="N10" s="12"/>
    </row>
    <row r="11" spans="1:14" ht="52.8" x14ac:dyDescent="0.3">
      <c r="A11" s="146"/>
      <c r="B11" s="141"/>
      <c r="C11" s="142" t="s">
        <v>251</v>
      </c>
      <c r="D11" s="142" t="s">
        <v>21</v>
      </c>
      <c r="E11" s="68" t="s">
        <v>6</v>
      </c>
      <c r="F11" s="68" t="s">
        <v>34</v>
      </c>
      <c r="G11" s="82" t="s">
        <v>22</v>
      </c>
      <c r="H11" s="74">
        <v>5.5</v>
      </c>
      <c r="I11" s="74">
        <v>8</v>
      </c>
      <c r="J11" s="79">
        <v>1</v>
      </c>
      <c r="K11" s="72">
        <v>1</v>
      </c>
      <c r="L11" s="144">
        <f>(K11+K12)/2</f>
        <v>1</v>
      </c>
      <c r="M11" s="154"/>
      <c r="N11" s="12"/>
    </row>
    <row r="12" spans="1:14" ht="39.6" x14ac:dyDescent="0.3">
      <c r="A12" s="146"/>
      <c r="B12" s="141"/>
      <c r="C12" s="142"/>
      <c r="D12" s="142"/>
      <c r="E12" s="68" t="s">
        <v>8</v>
      </c>
      <c r="F12" s="68" t="s">
        <v>43</v>
      </c>
      <c r="G12" s="70" t="s">
        <v>29</v>
      </c>
      <c r="H12" s="74">
        <v>36</v>
      </c>
      <c r="I12" s="74">
        <v>36</v>
      </c>
      <c r="J12" s="79">
        <f t="shared" si="0"/>
        <v>1</v>
      </c>
      <c r="K12" s="72">
        <f>J12</f>
        <v>1</v>
      </c>
      <c r="L12" s="144"/>
      <c r="M12" s="154"/>
      <c r="N12" s="12"/>
    </row>
    <row r="13" spans="1:14" ht="92.4" x14ac:dyDescent="0.3">
      <c r="A13" s="146"/>
      <c r="B13" s="141"/>
      <c r="C13" s="141" t="s">
        <v>252</v>
      </c>
      <c r="D13" s="141" t="s">
        <v>21</v>
      </c>
      <c r="E13" s="51" t="s">
        <v>6</v>
      </c>
      <c r="F13" s="51" t="s">
        <v>44</v>
      </c>
      <c r="G13" s="19" t="s">
        <v>22</v>
      </c>
      <c r="H13" s="25">
        <v>100</v>
      </c>
      <c r="I13" s="25">
        <v>100</v>
      </c>
      <c r="J13" s="53">
        <f t="shared" si="0"/>
        <v>1</v>
      </c>
      <c r="K13" s="50">
        <v>1</v>
      </c>
      <c r="L13" s="143">
        <f>(K13+K14)/2</f>
        <v>1</v>
      </c>
      <c r="M13" s="154"/>
      <c r="N13" s="12"/>
    </row>
    <row r="14" spans="1:14" ht="39.6" x14ac:dyDescent="0.3">
      <c r="A14" s="146"/>
      <c r="B14" s="141"/>
      <c r="C14" s="141"/>
      <c r="D14" s="141"/>
      <c r="E14" s="51" t="s">
        <v>8</v>
      </c>
      <c r="F14" s="51" t="s">
        <v>43</v>
      </c>
      <c r="G14" s="59" t="s">
        <v>29</v>
      </c>
      <c r="H14" s="25">
        <v>11</v>
      </c>
      <c r="I14" s="25">
        <v>11</v>
      </c>
      <c r="J14" s="53">
        <f t="shared" si="0"/>
        <v>1</v>
      </c>
      <c r="K14" s="50">
        <f>J14</f>
        <v>1</v>
      </c>
      <c r="L14" s="143"/>
      <c r="M14" s="154"/>
      <c r="N14" s="12"/>
    </row>
    <row r="15" spans="1:14" ht="26.4" x14ac:dyDescent="0.3">
      <c r="A15" s="146"/>
      <c r="B15" s="141"/>
      <c r="C15" s="142" t="s">
        <v>14</v>
      </c>
      <c r="D15" s="142" t="s">
        <v>21</v>
      </c>
      <c r="E15" s="68" t="s">
        <v>6</v>
      </c>
      <c r="F15" s="68" t="s">
        <v>45</v>
      </c>
      <c r="G15" s="70" t="s">
        <v>29</v>
      </c>
      <c r="H15" s="74">
        <v>23</v>
      </c>
      <c r="I15" s="74">
        <v>23</v>
      </c>
      <c r="J15" s="79">
        <f t="shared" si="0"/>
        <v>1</v>
      </c>
      <c r="K15" s="72">
        <v>1</v>
      </c>
      <c r="L15" s="144">
        <f>(K15+K16)/2</f>
        <v>1</v>
      </c>
      <c r="M15" s="154"/>
      <c r="N15" s="12"/>
    </row>
    <row r="16" spans="1:14" ht="26.4" x14ac:dyDescent="0.3">
      <c r="A16" s="146"/>
      <c r="B16" s="141"/>
      <c r="C16" s="142"/>
      <c r="D16" s="142"/>
      <c r="E16" s="68" t="s">
        <v>8</v>
      </c>
      <c r="F16" s="68" t="s">
        <v>16</v>
      </c>
      <c r="G16" s="70" t="s">
        <v>26</v>
      </c>
      <c r="H16" s="74">
        <v>11160</v>
      </c>
      <c r="I16" s="74">
        <v>11160</v>
      </c>
      <c r="J16" s="79">
        <f t="shared" si="0"/>
        <v>1</v>
      </c>
      <c r="K16" s="72">
        <f>J16</f>
        <v>1</v>
      </c>
      <c r="L16" s="144"/>
      <c r="M16" s="154"/>
      <c r="N16" s="12"/>
    </row>
    <row r="17" spans="1:14" ht="26.4" x14ac:dyDescent="0.3">
      <c r="A17" s="177"/>
      <c r="B17" s="179"/>
      <c r="C17" s="141" t="s">
        <v>46</v>
      </c>
      <c r="D17" s="156" t="s">
        <v>171</v>
      </c>
      <c r="E17" s="55" t="s">
        <v>6</v>
      </c>
      <c r="F17" s="55" t="s">
        <v>38</v>
      </c>
      <c r="G17" s="56" t="s">
        <v>39</v>
      </c>
      <c r="H17" s="25">
        <v>0</v>
      </c>
      <c r="I17" s="25">
        <v>0</v>
      </c>
      <c r="J17" s="53">
        <v>1</v>
      </c>
      <c r="K17" s="143">
        <v>1</v>
      </c>
      <c r="L17" s="143">
        <f>(K17+K20)/2</f>
        <v>1</v>
      </c>
      <c r="M17" s="154"/>
      <c r="N17" s="12"/>
    </row>
    <row r="18" spans="1:14" ht="184.8" x14ac:dyDescent="0.3">
      <c r="A18" s="177"/>
      <c r="B18" s="179"/>
      <c r="C18" s="141"/>
      <c r="D18" s="156"/>
      <c r="E18" s="55" t="s">
        <v>6</v>
      </c>
      <c r="F18" s="55" t="s">
        <v>186</v>
      </c>
      <c r="G18" s="52" t="s">
        <v>22</v>
      </c>
      <c r="H18" s="25">
        <v>0</v>
      </c>
      <c r="I18" s="25">
        <v>0</v>
      </c>
      <c r="J18" s="53"/>
      <c r="K18" s="143"/>
      <c r="L18" s="143"/>
      <c r="M18" s="154"/>
      <c r="N18" s="12"/>
    </row>
    <row r="19" spans="1:14" ht="52.8" x14ac:dyDescent="0.3">
      <c r="A19" s="177"/>
      <c r="B19" s="179"/>
      <c r="C19" s="180"/>
      <c r="D19" s="156"/>
      <c r="E19" s="55" t="s">
        <v>6</v>
      </c>
      <c r="F19" s="55" t="s">
        <v>187</v>
      </c>
      <c r="G19" s="52" t="s">
        <v>22</v>
      </c>
      <c r="H19" s="25">
        <v>95</v>
      </c>
      <c r="I19" s="25">
        <v>100</v>
      </c>
      <c r="J19" s="53">
        <v>1</v>
      </c>
      <c r="K19" s="143"/>
      <c r="L19" s="143"/>
      <c r="M19" s="154"/>
      <c r="N19" s="12"/>
    </row>
    <row r="20" spans="1:14" ht="26.4" x14ac:dyDescent="0.3">
      <c r="A20" s="177"/>
      <c r="B20" s="179"/>
      <c r="C20" s="180"/>
      <c r="D20" s="156"/>
      <c r="E20" s="55" t="s">
        <v>8</v>
      </c>
      <c r="F20" s="55" t="s">
        <v>188</v>
      </c>
      <c r="G20" s="56" t="s">
        <v>37</v>
      </c>
      <c r="H20" s="25">
        <v>2</v>
      </c>
      <c r="I20" s="25">
        <v>2</v>
      </c>
      <c r="J20" s="53">
        <f>I20/H20*100%</f>
        <v>1</v>
      </c>
      <c r="K20" s="50">
        <f>J20</f>
        <v>1</v>
      </c>
      <c r="L20" s="143"/>
      <c r="M20" s="154"/>
      <c r="N20" s="12"/>
    </row>
    <row r="21" spans="1:14" ht="26.4" x14ac:dyDescent="0.3">
      <c r="A21" s="177"/>
      <c r="B21" s="179"/>
      <c r="C21" s="181" t="s">
        <v>66</v>
      </c>
      <c r="D21" s="158" t="s">
        <v>171</v>
      </c>
      <c r="E21" s="77" t="s">
        <v>6</v>
      </c>
      <c r="F21" s="77" t="s">
        <v>38</v>
      </c>
      <c r="G21" s="78" t="s">
        <v>29</v>
      </c>
      <c r="H21" s="74">
        <v>0</v>
      </c>
      <c r="I21" s="74">
        <v>0</v>
      </c>
      <c r="J21" s="79">
        <v>1</v>
      </c>
      <c r="K21" s="72">
        <f>J21</f>
        <v>1</v>
      </c>
      <c r="L21" s="144">
        <f>(K21+K22)/2</f>
        <v>1</v>
      </c>
      <c r="M21" s="154"/>
      <c r="N21" s="12"/>
    </row>
    <row r="22" spans="1:14" ht="26.4" x14ac:dyDescent="0.3">
      <c r="A22" s="178"/>
      <c r="B22" s="179"/>
      <c r="C22" s="181"/>
      <c r="D22" s="158"/>
      <c r="E22" s="77" t="s">
        <v>8</v>
      </c>
      <c r="F22" s="77" t="s">
        <v>58</v>
      </c>
      <c r="G22" s="78" t="s">
        <v>37</v>
      </c>
      <c r="H22" s="74">
        <v>768</v>
      </c>
      <c r="I22" s="74">
        <v>768</v>
      </c>
      <c r="J22" s="79">
        <f>I22/H22*100%</f>
        <v>1</v>
      </c>
      <c r="K22" s="72">
        <f>J22</f>
        <v>1</v>
      </c>
      <c r="L22" s="144"/>
      <c r="M22" s="154"/>
      <c r="N22" s="12"/>
    </row>
    <row r="24" spans="1:14" ht="12.75" x14ac:dyDescent="0.2">
      <c r="H24" s="35"/>
      <c r="I24" s="35"/>
    </row>
    <row r="25" spans="1:14" ht="12.75" x14ac:dyDescent="0.2">
      <c r="H25" s="35"/>
      <c r="I25" s="35"/>
    </row>
    <row r="26" spans="1:14" ht="12.75" x14ac:dyDescent="0.2">
      <c r="H26" s="35"/>
      <c r="I26" s="35"/>
    </row>
  </sheetData>
  <mergeCells count="28">
    <mergeCell ref="C17:C20"/>
    <mergeCell ref="D17:D20"/>
    <mergeCell ref="K17:K19"/>
    <mergeCell ref="L17:L20"/>
    <mergeCell ref="C21:C22"/>
    <mergeCell ref="D21:D22"/>
    <mergeCell ref="L21:L22"/>
    <mergeCell ref="L15:L16"/>
    <mergeCell ref="L9:L10"/>
    <mergeCell ref="C11:C12"/>
    <mergeCell ref="D11:D12"/>
    <mergeCell ref="L11:L12"/>
    <mergeCell ref="B1:N1"/>
    <mergeCell ref="B2:N2"/>
    <mergeCell ref="B3:N3"/>
    <mergeCell ref="A7:A22"/>
    <mergeCell ref="B7:B22"/>
    <mergeCell ref="C7:C8"/>
    <mergeCell ref="D7:D8"/>
    <mergeCell ref="D13:D14"/>
    <mergeCell ref="M7:M22"/>
    <mergeCell ref="C9:C10"/>
    <mergeCell ref="D9:D10"/>
    <mergeCell ref="C13:C14"/>
    <mergeCell ref="L7:L8"/>
    <mergeCell ref="L13:L14"/>
    <mergeCell ref="C15:C16"/>
    <mergeCell ref="D15:D16"/>
  </mergeCells>
  <pageMargins left="0.70866141732283472" right="0.70866141732283472" top="0.74803149606299213" bottom="0.32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429F7223BAE89468E1C6405CB4BF892" ma:contentTypeVersion="1" ma:contentTypeDescription="Создание документа." ma:contentTypeScope="" ma:versionID="1fd9672180824041fe89580848972a0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E38C4E-0D5C-44B9-9A06-1B7E9535EF94}"/>
</file>

<file path=customXml/itemProps2.xml><?xml version="1.0" encoding="utf-8"?>
<ds:datastoreItem xmlns:ds="http://schemas.openxmlformats.org/officeDocument/2006/customXml" ds:itemID="{CDC8DDAF-5FC2-4313-A2CA-470548305915}"/>
</file>

<file path=customXml/itemProps3.xml><?xml version="1.0" encoding="utf-8"?>
<ds:datastoreItem xmlns:ds="http://schemas.openxmlformats.org/officeDocument/2006/customXml" ds:itemID="{51CDEB8B-2D31-46AD-8230-8846BFC87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20</vt:i4>
      </vt:variant>
    </vt:vector>
  </HeadingPairs>
  <TitlesOfParts>
    <vt:vector size="42" baseType="lpstr">
      <vt:lpstr>Валова</vt:lpstr>
      <vt:lpstr>Коньки</vt:lpstr>
      <vt:lpstr>Путинцев</vt:lpstr>
      <vt:lpstr>Тяж. атл.</vt:lpstr>
      <vt:lpstr>Дзюдо</vt:lpstr>
      <vt:lpstr>Вертикаль</vt:lpstr>
      <vt:lpstr>КСШ</vt:lpstr>
      <vt:lpstr>Шевчук</vt:lpstr>
      <vt:lpstr>Вольная</vt:lpstr>
      <vt:lpstr>Греко-рим</vt:lpstr>
      <vt:lpstr>Энергия</vt:lpstr>
      <vt:lpstr>Красный яр</vt:lpstr>
      <vt:lpstr>Сибиряк</vt:lpstr>
      <vt:lpstr>Юность</vt:lpstr>
      <vt:lpstr>Красноярск</vt:lpstr>
      <vt:lpstr>Рассвет</vt:lpstr>
      <vt:lpstr>Здор. мир</vt:lpstr>
      <vt:lpstr>Спутник</vt:lpstr>
      <vt:lpstr>Единоборства</vt:lpstr>
      <vt:lpstr>Лесной</vt:lpstr>
      <vt:lpstr>КТСЦ</vt:lpstr>
      <vt:lpstr>ЦСК</vt:lpstr>
      <vt:lpstr>Валова!Область_печати</vt:lpstr>
      <vt:lpstr>Вертикаль!Область_печати</vt:lpstr>
      <vt:lpstr>Вольная!Область_печати</vt:lpstr>
      <vt:lpstr>'Греко-рим'!Область_печати</vt:lpstr>
      <vt:lpstr>Дзюдо!Область_печати</vt:lpstr>
      <vt:lpstr>Единоборства!Область_печати</vt:lpstr>
      <vt:lpstr>'Здор. мир'!Область_печати</vt:lpstr>
      <vt:lpstr>Коньки!Область_печати</vt:lpstr>
      <vt:lpstr>Красноярск!Область_печати</vt:lpstr>
      <vt:lpstr>'Красный яр'!Область_печати</vt:lpstr>
      <vt:lpstr>КСШ!Область_печати</vt:lpstr>
      <vt:lpstr>Путинцев!Область_печати</vt:lpstr>
      <vt:lpstr>Рассвет!Область_печати</vt:lpstr>
      <vt:lpstr>Сибиряк!Область_печати</vt:lpstr>
      <vt:lpstr>Спутник!Область_печати</vt:lpstr>
      <vt:lpstr>'Тяж. атл.'!Область_печати</vt:lpstr>
      <vt:lpstr>ЦСК!Область_печати</vt:lpstr>
      <vt:lpstr>Шевчук!Область_печати</vt:lpstr>
      <vt:lpstr>Энергия!Область_печати</vt:lpstr>
      <vt:lpstr>Юность!Область_печати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Соколова</dc:creator>
  <cp:lastModifiedBy>Объедков Владимир Владимирович</cp:lastModifiedBy>
  <cp:lastPrinted>2019-02-04T03:00:03Z</cp:lastPrinted>
  <dcterms:created xsi:type="dcterms:W3CDTF">2016-11-03T05:18:47Z</dcterms:created>
  <dcterms:modified xsi:type="dcterms:W3CDTF">2019-02-11T14:38:59Z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0x010100E429F7223BAE89468E1C6405CB4BF892</vt:lpwstr>
  </property>
</Properties>
</file>