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0" yWindow="-75" windowWidth="15135" windowHeight="11910" tabRatio="599"/>
  </bookViews>
  <sheets>
    <sheet name="Лист1" sheetId="4" r:id="rId1"/>
  </sheets>
  <definedNames>
    <definedName name="_xlnm.Print_Titles" localSheetId="0">Лист1!$4:$5</definedName>
    <definedName name="_xlnm.Print_Area" localSheetId="0">Лист1!$A$1:$N$245</definedName>
  </definedNames>
  <calcPr calcId="145621"/>
</workbook>
</file>

<file path=xl/calcChain.xml><?xml version="1.0" encoding="utf-8"?>
<calcChain xmlns="http://schemas.openxmlformats.org/spreadsheetml/2006/main">
  <c r="K166" i="4" l="1"/>
  <c r="M166" i="4" s="1"/>
  <c r="N166" i="4" s="1"/>
  <c r="L166" i="4" l="1"/>
  <c r="D139" i="4" l="1"/>
  <c r="F139" i="4" s="1"/>
  <c r="J63" i="4"/>
  <c r="I63" i="4"/>
  <c r="H63" i="4"/>
  <c r="G63" i="4"/>
  <c r="F63" i="4"/>
  <c r="E63" i="4"/>
  <c r="D63" i="4"/>
  <c r="H139" i="4" l="1"/>
  <c r="J139" i="4" s="1"/>
  <c r="L139" i="4" s="1"/>
  <c r="N139" i="4" s="1"/>
  <c r="E139" i="4"/>
  <c r="G139" i="4" s="1"/>
  <c r="I139" i="4" s="1"/>
  <c r="K139" i="4" s="1"/>
  <c r="M139" i="4" s="1"/>
</calcChain>
</file>

<file path=xl/sharedStrings.xml><?xml version="1.0" encoding="utf-8"?>
<sst xmlns="http://schemas.openxmlformats.org/spreadsheetml/2006/main" count="486" uniqueCount="195">
  <si>
    <t>Наименование</t>
  </si>
  <si>
    <t>Ед. изм.</t>
  </si>
  <si>
    <t xml:space="preserve">1 вариант </t>
  </si>
  <si>
    <t>2 вариант</t>
  </si>
  <si>
    <t>%</t>
  </si>
  <si>
    <t>тыс. руб.</t>
  </si>
  <si>
    <t>РАЗДЕЛ F: Строительство</t>
  </si>
  <si>
    <t>в том числе по видам экономической деятельности</t>
  </si>
  <si>
    <t>руб.</t>
  </si>
  <si>
    <t>Объем инвестиций в основной капитал организаций малого бизнеса</t>
  </si>
  <si>
    <t>темп роста инвестиций в основной капитал организаций малого бизнеса в сопоставимых ценах</t>
  </si>
  <si>
    <t>чел.</t>
  </si>
  <si>
    <t>Среднесписочная численность работников организаций малого предпринимательства, включая микропредприятия (юридических лиц), без внешних совместителей - Раздел A: Сельское, лесное хозяйство, охота, рыболовство и рыбоводство</t>
  </si>
  <si>
    <t>Среднесписочная численность работников организаций малого предпринимательства, включая микропредприятия (юридических лиц), без внешних совместителей - Раздел C: Обрабатывающие производства</t>
  </si>
  <si>
    <t>Среднесписочная численность работников организаций малого предпринимательства, включая микропредприятия (юридических лиц), без внешних совместителей - Раздел F: Строительство</t>
  </si>
  <si>
    <t>Среднесписочная численность работников организаций малого предпринимательства, включая микропредприятия (юридических лиц), без внешних совместителей - Раздел G: Торговля оптовая и розничная; ремонт автотранспортных средств и мотоциклов</t>
  </si>
  <si>
    <t>Среднесписочная численность работников организаций малого предпринимательства, включая микропредприятия (юридических лиц), без внешних совместителей - Раздел I: Деятельность гостиниц и предприятий общественного питания</t>
  </si>
  <si>
    <t>РАЗДЕЛ А: Сельское, лесное хозяйство, охота, рыболовство и рыбоводство</t>
  </si>
  <si>
    <t>РАЗДЕЛ D: Обеспечение электрической энергией, газом и паром; кондиционирование воздуха</t>
  </si>
  <si>
    <t>РАЗДЕЛ R: Деятельность в области культуры, спорта, организации досуга и развлечений</t>
  </si>
  <si>
    <t>РАЗДЕЛ S: Предоставление прочих видов услуг</t>
  </si>
  <si>
    <t>Сальдированный финансовый результат (прибыль за минусом убытков) по крупным и средним организациям всех форм собственности</t>
  </si>
  <si>
    <t>Убыток по крупным и средним организациям всех форм собственности</t>
  </si>
  <si>
    <t>Прибыль по крупным и средним организациям всех форм собственности, в том числе по видам экономической деятельности</t>
  </si>
  <si>
    <t xml:space="preserve">РАЗДЕЛ B: Добыча полезных ископаемых </t>
  </si>
  <si>
    <t>РАЗДЕЛ C: Обрабатывающие производства</t>
  </si>
  <si>
    <t>РАЗДЕЛ E: Водоснабжение; водоотведение, организация сбора и утилизации отходов, деятельность по ликвидации загрязнений</t>
  </si>
  <si>
    <t>РАЗДЕЛ G: Торговля оптовая и розничная; ремонт автотранспортных средств и мотоциклов</t>
  </si>
  <si>
    <t>РАЗДЕЛ Н: Транспортировка и хранение</t>
  </si>
  <si>
    <t xml:space="preserve">РАЗДЕЛ I: Деятельность гостиниц и предприятия общественного питания </t>
  </si>
  <si>
    <t>тыс.руб.</t>
  </si>
  <si>
    <t>Налоговая база по налогу на прибыль организаций</t>
  </si>
  <si>
    <t>Оборот розничной торговли</t>
  </si>
  <si>
    <t>темп роста оборота розничной торговли в сопоставимых ценах</t>
  </si>
  <si>
    <t>Оборот оптовой торговли</t>
  </si>
  <si>
    <t>темп роста оборота оптовой торговли в сопоставимых ценах</t>
  </si>
  <si>
    <t>Оборот общественного питания</t>
  </si>
  <si>
    <t>Объем платных услуг</t>
  </si>
  <si>
    <t>темп роста объема платных услуг, оказанных населению, в сопоставимых ценах</t>
  </si>
  <si>
    <t>Объем инвестиций в основной капитал всего</t>
  </si>
  <si>
    <t>темп роста инвестиций в основной капитал всего в сопоставимых ценах</t>
  </si>
  <si>
    <t>Объем инвестиций в основной капитал по крупным и средним организациям</t>
  </si>
  <si>
    <t xml:space="preserve">Средняя цена одного квадратного метра общей площади жилья на первичном рынке </t>
  </si>
  <si>
    <t>индекс производства - РАЗДЕЛ A: Сельское, лесное хозяйство, охота, рыболовство и рыбоводство</t>
  </si>
  <si>
    <t>индекс производства - РАЗДЕЛ B: Добыча полезных ископаемых</t>
  </si>
  <si>
    <t>индекс производства - РАЗДЕЛ C: Обрабатывающие производства</t>
  </si>
  <si>
    <t>индекс производства - Подраздел C-10: Производство пищевых продуктов</t>
  </si>
  <si>
    <t>индекс производства - Подраздел C-11: Производство напитков</t>
  </si>
  <si>
    <t>индекс производства - Подраздел C-16: Обработка древесины и производство изделий из дерева и пробки, кроме мебели, производство изделий из соломки и материалов для плетения</t>
  </si>
  <si>
    <t>индекс производства - Подраздел C-20: Производство химических веществ и химических продуктов</t>
  </si>
  <si>
    <t>индекс производства - Подраздел C-23: Производство прочей неметаллической минеральной продукции</t>
  </si>
  <si>
    <t>индекс производства - Подраздел C-24: Производство металлургическое</t>
  </si>
  <si>
    <t>индекс производства - Подраздел C-25: Производство готовых металлических изделий, кроме машин и оборудования</t>
  </si>
  <si>
    <t>индекс производства - Подраздел C-28: Производство машин и оборудования, не включенных в другие группировки</t>
  </si>
  <si>
    <t>индекс производства - Подраздел C-33: Ремонт и монтаж машин и оборудования</t>
  </si>
  <si>
    <t>индекс производства - РАЗДЕЛ D: Обеспечение электрической энергией, газом и паром; кондиционирование воздуха</t>
  </si>
  <si>
    <t>индекс производства - РАЗДЕЛ E: Водоснабжение; водоотведение, организация сбора и утилизации отходов, деятельность по ликвидации загрязнений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</si>
  <si>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РАЗДЕЛЫ В, C, D, E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</si>
  <si>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РАЗДЕЛЫ В, C, D, E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</si>
  <si>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Подраздел C-10: Производство пищевых продуктов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</si>
  <si>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Подраздел C-24: Производство металлургическое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</si>
  <si>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Подраздел C-25: Производство готовых металлических изделий, кроме машин и оборудования</t>
  </si>
  <si>
    <t>в том числе по видам экономической деятельности:</t>
  </si>
  <si>
    <t>млн.пасс./км.</t>
  </si>
  <si>
    <t>Среднесписочная численность работников организаций малого предпринимательства, включая микропредприятия (юридических лиц), без внешних совместителей</t>
  </si>
  <si>
    <t xml:space="preserve">Объем отгруженной продукции организаций по хозяйственным видам деятельности (по крупным и средним организациям) </t>
  </si>
  <si>
    <t>Фонд заработной платы, начисленный всем работникам - всего</t>
  </si>
  <si>
    <t>темп роста  номинальный</t>
  </si>
  <si>
    <t>Среднемесячная заработная плата - всего</t>
  </si>
  <si>
    <t>темп роста среднемесячной заработной платы номинальный</t>
  </si>
  <si>
    <t xml:space="preserve">Среднесписочная численность работников организаций </t>
  </si>
  <si>
    <t>шт.</t>
  </si>
  <si>
    <t>ед.</t>
  </si>
  <si>
    <t>Количество организаций малого предпринимательства</t>
  </si>
  <si>
    <t>темп роста среднемесячной заработной платы реальный</t>
  </si>
  <si>
    <t>Реальные денежные доходы населения</t>
  </si>
  <si>
    <t>Выплаты социального характера работникам организаций</t>
  </si>
  <si>
    <t>в т.ч. земельные участки, в отношении которых земельный налог исчисляется по ставке 0,1%</t>
  </si>
  <si>
    <t>земельные участки, в отношении которых земельный налог исчисляется по ставке 1,5%</t>
  </si>
  <si>
    <t>земельные участки, в отношении которых земельный налог исчисляется по ставке 0,3%</t>
  </si>
  <si>
    <t>факт</t>
  </si>
  <si>
    <t>2023 год</t>
  </si>
  <si>
    <t>Количество налогоплательщиков единого сельскохозяйственного налога</t>
  </si>
  <si>
    <t>Темп роста налоговой базы налогоплательщиков единого сельскохозяйственного налога</t>
  </si>
  <si>
    <t>по объектам, облагаемым по ставке 0,1% от кадастровой стоимости</t>
  </si>
  <si>
    <t>по объектам, облагаемым по ставке 0,2% от кадастровой стоимости</t>
  </si>
  <si>
    <t>по объектам, облагаемым по ставке 0,3% от кадастровой стоимости</t>
  </si>
  <si>
    <t>по объектам, облагаемым по ставке 0,5% от кадастровой стоимости</t>
  </si>
  <si>
    <t>по объектам, облагаемым по ставке 2% от кадастровой стоимости</t>
  </si>
  <si>
    <t>Пассажирооборот автомобильного транспорта</t>
  </si>
  <si>
    <t>2024 год</t>
  </si>
  <si>
    <t>Количество индивидуальных предпринимателей, осуществляющих деятельность без образования юридического лица</t>
  </si>
  <si>
    <t>Фонд заработной платы, начисленный работникам организаций бюджетной сферы РАЗДЕЛЫ: P,Q,R</t>
  </si>
  <si>
    <t>темп роста оборота общественного питания в сопоставимых ценах</t>
  </si>
  <si>
    <t>Доходы физических лиц, в том числе:</t>
  </si>
  <si>
    <t>Количество налогоплательщиков по налогу, взимаемому в связи с применением упрощенной системы налогообложения, с объектом налогообложения "доходы"</t>
  </si>
  <si>
    <t>Количество налогоплательщиков по налогу, взимаемому в связи с применением упрощенной системы налогообложения, с объектом налогообложения "доходы, уменьшенные на величину произведенных расходов"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</si>
  <si>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РАЗДЕЛ A: Сельское, лесное хозяйство, охота, рыболовство и рыбоводство</t>
  </si>
  <si>
    <t xml:space="preserve">РАЗДЕЛ J: Деятельность в области информации и связи </t>
  </si>
  <si>
    <t>РАЗДЕЛ K: Деятельность финансовая и страховая</t>
  </si>
  <si>
    <t>РАЗДЕЛ L: Деятельность по операциям с недвижимым имуществом</t>
  </si>
  <si>
    <t>РАЗДЕЛ M: Деятельность проффесиональная научная и техническая</t>
  </si>
  <si>
    <t>РАЗДЕЛ P: Образование</t>
  </si>
  <si>
    <t>РАЗДЕЛ Q: Деятельность в области здравоохранения и социальных услуг</t>
  </si>
  <si>
    <t xml:space="preserve">РАЗДЕЛ N: Деятельность административнаяи сопутствующие дополнительные услуги </t>
  </si>
  <si>
    <t>РАЗДЕЛ O: Государственное управление и обеспечение военной безопасности; социальное обеспечение</t>
  </si>
  <si>
    <t xml:space="preserve">темп роста инвестиций в основной капитал по крупным и средним организациям в сопоставимых ценах
</t>
  </si>
  <si>
    <t>2025 год</t>
  </si>
  <si>
    <t>Кадастровая стоимость земельных участков, облагаемых земельным налогом в соответствии со статьей 389 Налогового кодекса  Российской Федерации, всего</t>
  </si>
  <si>
    <t>оценка</t>
  </si>
  <si>
    <t>2026 год</t>
  </si>
  <si>
    <t>УРОВЕНЬ ЖИЗНИ</t>
  </si>
  <si>
    <t>РЫНОК ТРУДА</t>
  </si>
  <si>
    <t>ПРОМЫШЛЕННОСТЬ</t>
  </si>
  <si>
    <t>СЕЛЬСКОЕ ХОЗЯЙСТВО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</si>
  <si>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РАЗДЕЛ A: Сельское, лесное хозяйство, охота, рыболовство и рыбоводство</t>
  </si>
  <si>
    <t>МАЛОЕ ПРЕДПРИНИМАТЕЛЬСТВО</t>
  </si>
  <si>
    <t>РЕЗУЛЬТАТЫ ФИНАНСОВОЙ ДЕЯТЕЛЬНОСТИ ПРЕДПРИЯТИЙ</t>
  </si>
  <si>
    <t>СТРОИТЕЛЬСТВО</t>
  </si>
  <si>
    <t>ИНВЕСТИЦИИ</t>
  </si>
  <si>
    <t>ТРАНСПОРТ</t>
  </si>
  <si>
    <t>ПОТРЕБИТЕЛЬСКИЙ РЫНОК</t>
  </si>
  <si>
    <t>НАЛОГОВЫЙ ПОТЕНЦИАЛ</t>
  </si>
  <si>
    <t xml:space="preserve">Налоговая база по налогу, взимаемому в связи с применением упрощенной системы налогообложения, с объектом налогообложения "доходы" </t>
  </si>
  <si>
    <t xml:space="preserve">а) получаемые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</t>
  </si>
  <si>
    <t>РАЗДЕЛ О: Госудасртвенное управление  и обеспечение военной   безопасности: социальное обеспечение</t>
  </si>
  <si>
    <t>тыс.чел.</t>
  </si>
  <si>
    <t>Темп роста объема отгруженных товаров собственного производства, выполненных работ и услуг собственными силами промышленных предприятий в сопоставимых ценах 2017 года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</si>
  <si>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РАЗДЕЛ B: Добыча полезных ископаемых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</si>
  <si>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РАЗДЕЛ B: Добыча полезных ископаемых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</si>
  <si>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РАЗДЕЛ C: Обрабатывающие производства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</si>
  <si>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РАЗДЕЛ C: Обрабатывающие производства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</si>
  <si>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Подраздел C-10: Производство пищевых продуктов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</si>
  <si>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Подраздел C-16: Обработка древесины и производство изделий из дерева и пробки, кроме мебели, производство изделий из соломки и материалов для плетения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</si>
  <si>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Подраздел C-16: Обработка древесины и производство изделий из дерева и пробки, кроме мебели, производство изделий из соломки и материалов для плетения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</si>
  <si>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Подраздел C-20: Производство химических веществ и химических продуктов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</si>
  <si>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Подраздел C-20: Производство химических веществ и химических продуктов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</si>
  <si>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Подраздел C-33: Ремонт и монтаж машин и оборудования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</si>
  <si>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Подраздел C-33: Ремонт и монтаж машин и оборудования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</si>
  <si>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РАЗДЕЛ D: Обеспечение электрической энергией, газом и паром; кондиционирование воздуха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</si>
  <si>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РАЗДЕЛ D: Обеспечение электрической энергией, газом и паром; кондиционирование воздуха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</si>
  <si>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 РАЗДЕЛ E: Водоснабжение; водоотведение, организация сбора и утилизации отходов, деятельность по ликвидации загрязнений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</si>
  <si>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 РАЗДЕЛ E: Водоснабжение; водоотведение, организация сбора и утилизации отходов, деятельность по ликвидации загрязнений</t>
  </si>
  <si>
    <t>Среднемесячная заработная плата в ценах 2017 года</t>
  </si>
  <si>
    <t xml:space="preserve">Численность занятых в экономике в среднем за период </t>
  </si>
  <si>
    <t>тыс. чел.</t>
  </si>
  <si>
    <t>Доля среднесписочной численности работников в сфере услуг в общей среднесписочной численности работников организаций</t>
  </si>
  <si>
    <t>Уровень зарегистрированной безработицы</t>
  </si>
  <si>
    <t>2027 год</t>
  </si>
  <si>
    <t>2028 год</t>
  </si>
  <si>
    <t>2029 год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</si>
  <si>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Подраздел C-23: Производство прочей неметаллической минеральной продукции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</si>
  <si>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Подраздел C-23: Производство прочей неметаллической минеральной продукции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</si>
  <si>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Подраздел C-24: Производство металлургическое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</si>
  <si>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Подраздел C-25: Производство готовых металлических изделий, кроме машин и оборудования</t>
  </si>
  <si>
    <t xml:space="preserve">Налоговая база по налогу, взимаемому в связи с применением упрощенной системы налогообложения, с объектом налогообложения "доходы, уменьшенные на величину произведенных расходов" </t>
  </si>
  <si>
    <t>в т.ч. по организациям *</t>
  </si>
  <si>
    <t>в т.ч. по физическим лицам **</t>
  </si>
  <si>
    <t xml:space="preserve">Индексы производства - 
Разделы В,C, D, E </t>
  </si>
  <si>
    <t>Индексы потребительских цен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</si>
  <si>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Подраздел 
C-28: Производство машин и оборудования, не включенных в другие группировки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</si>
  <si>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Подраздел C-28: Производство машин и оборудования, не включенных в другие группировки</t>
  </si>
  <si>
    <t xml:space="preserve">Основные показатели социально-экономического развития города Красноярска за 2023-2024 годы и плановый период 2025-2029 годов </t>
  </si>
  <si>
    <t>Объем строительно-монтажных работ, выполненных подрядным способом по полному кругу организаций</t>
  </si>
  <si>
    <t>б) получаемые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</si>
  <si>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в) источником которых является налоговый агент, за исключением ФОТ и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дивидендов;</t>
  </si>
  <si>
    <t>г)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соотвествии со статьей 227.1 Налогового кодекса Российской Федерации;</t>
  </si>
  <si>
    <t xml:space="preserve">д) в части превышения суммы годового дохода физического лица 5 000 000 рублей, за исключением сумм прибыли контролируемой иностранной компании, в том числе фиксированной прибыли контролируемой иностранной компании, а также доходов от долевого участия в организации, полученных физическим лицом - налоговым резидентом Российской Федерации в виде дивидендов;
</t>
  </si>
  <si>
    <t>е) от  долевого участия в организации, полученные  физическим лицом - налоговым резидентом Российской Федерации в виде дивидендов (в части суммы годового дохода физического лица, не превышающей 5 000 000 рублей);</t>
  </si>
  <si>
    <t>ж) от  долевого участия в организации, полученные  физическим лицом - налоговым резидентом Российской Федерации в виде дивидендов (в части превышения суммы годового дохода физического лица свыше 5 000 000 рублей).</t>
  </si>
  <si>
    <t>Суммы льгот, установленных статьей 395 Налогового кодекса Российской Федерации и решением Красноярского городского Совета депутатов о местных налогах в отношении земельных участков, облагаемых земельным налогом:</t>
  </si>
  <si>
    <t>по организациям</t>
  </si>
  <si>
    <t>по физическим лицам</t>
  </si>
  <si>
    <t>Налоговая база по налогу на имущество физических лиц (за вычетом объектов, подпадающих под налоговые льготы, а также с учетом налоговых вычетов, установленных статьей 403 Налогового кодекса Российской Федерации), в т.ч.: ***</t>
  </si>
  <si>
    <t xml:space="preserve">  *  при формировании  показателей учтена переоценка кадастровой стоимости земель города, проведенная в 2022 году, мораторий на увеличение кадастровой стоимости, установленный федеральным законодательством на 2023 год, а также порядок исчисления налога. Прогнозные показатели по 2 варианту учитывают прирост базы за счет новых земельных участков, вовлекаемых в налогообложение;
</t>
  </si>
  <si>
    <t xml:space="preserve"> **  при формировании  показателей учтена переоценка кадастровой стоимости земель города, проведенная в 2022 году, мораторий на увеличение кадастровой стоимости, установленный федеральным законодательством на 2023 год, порядок исчисления налога, ограничение по увеличению суммы налога, установленное Налоговым кодексом РФ. Прогнозные показатели по 2 варианту учитывают прирост базы за счет новых земельных участков, вовлекаемых в налогообложение; 
</t>
  </si>
  <si>
    <t xml:space="preserve">*** при расчете показателей  учтена переоценка кадастровой стоимости ОКСов, проведенная в 2023 году, порядок исчисления налога, во 2 варианте -  также прирост базы за счет новых объектов жилого назначения (квартир, комнат, жилых домов и их частей) и гаражного строительства.
</t>
  </si>
  <si>
    <t>СЦЕНАРНЫЕ УСЛОВИЯ
Министерства экономики и регионального развития Красноярского края</t>
  </si>
  <si>
    <t>в т.ч.: на товары</t>
  </si>
  <si>
    <t>продовольственные</t>
  </si>
  <si>
    <t>непродовольственные</t>
  </si>
  <si>
    <t>на платные услуги</t>
  </si>
  <si>
    <t>Экспортная цена на российскую нефть</t>
  </si>
  <si>
    <t>$США/
баррель</t>
  </si>
  <si>
    <t>х</t>
  </si>
  <si>
    <t>Курс доллара США</t>
  </si>
  <si>
    <t>руб./$</t>
  </si>
  <si>
    <t>Цена на никель</t>
  </si>
  <si>
    <t>$США/тн</t>
  </si>
  <si>
    <t>Цена на алюминий</t>
  </si>
  <si>
    <t>Цена на платину</t>
  </si>
  <si>
    <t>$США/тр. унц.</t>
  </si>
  <si>
    <t>Цена на золото</t>
  </si>
  <si>
    <t>2030 год</t>
  </si>
  <si>
    <t>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</si>
</sst>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#,##0.0"/>
    <numFmt numFmtId="166" formatCode="0.0"/>
    <numFmt numFmtId="167" formatCode="#,##0.00_ ;\-#,##0.00\ "/>
    <numFmt numFmtId="168" formatCode="_-* #,##0_р_._-;\-* #,##0_р_._-;_-* &quot;-&quot;??_р_._-;_-@_-"/>
    <numFmt numFmtId="169" formatCode="#,##0.0_ ;\-#,##0.0\ "/>
    <numFmt numFmtId="170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2"/>
      <color rgb="FF00B05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0" fontId="9" fillId="0" borderId="0"/>
    <xf numFmtId="0" fontId="9" fillId="0" borderId="0"/>
  </cellStyleXfs>
  <cellXfs count="126">
    <xf numFmtId="0" fontId="0" fillId="0" borderId="0" xfId="0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8" fillId="2" borderId="0" xfId="0" applyFont="1" applyFill="1" applyAlignment="1">
      <alignment horizontal="left" wrapText="1"/>
    </xf>
    <xf numFmtId="0" fontId="7" fillId="4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3" borderId="0" xfId="0" applyFont="1" applyFill="1" applyAlignment="1">
      <alignment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top" wrapText="1" indent="2"/>
    </xf>
    <xf numFmtId="0" fontId="11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top" wrapText="1" indent="3"/>
    </xf>
    <xf numFmtId="0" fontId="11" fillId="2" borderId="1" xfId="0" applyFont="1" applyFill="1" applyBorder="1" applyAlignment="1">
      <alignment vertical="top" wrapText="1"/>
    </xf>
    <xf numFmtId="49" fontId="11" fillId="2" borderId="1" xfId="0" applyNumberFormat="1" applyFont="1" applyFill="1" applyBorder="1" applyAlignment="1">
      <alignment horizontal="left" vertical="top" wrapText="1" indent="1"/>
    </xf>
    <xf numFmtId="169" fontId="2" fillId="0" borderId="1" xfId="2" applyNumberFormat="1" applyFont="1" applyFill="1" applyBorder="1" applyAlignment="1">
      <alignment horizontal="right" vertical="center" wrapText="1"/>
    </xf>
    <xf numFmtId="169" fontId="2" fillId="0" borderId="1" xfId="0" applyNumberFormat="1" applyFont="1" applyFill="1" applyBorder="1" applyAlignment="1">
      <alignment horizontal="right" vertical="center" wrapText="1"/>
    </xf>
    <xf numFmtId="169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169" fontId="2" fillId="0" borderId="1" xfId="0" applyNumberFormat="1" applyFont="1" applyFill="1" applyBorder="1" applyAlignment="1" applyProtection="1">
      <alignment horizontal="right" vertical="center"/>
      <protection locked="0"/>
    </xf>
    <xf numFmtId="169" fontId="13" fillId="0" borderId="1" xfId="0" applyNumberFormat="1" applyFont="1" applyFill="1" applyBorder="1" applyAlignment="1">
      <alignment horizontal="right" vertical="center" wrapText="1"/>
    </xf>
    <xf numFmtId="169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65" fontId="14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 applyAlignment="1" applyProtection="1">
      <alignment horizontal="right" vertical="center" wrapText="1"/>
    </xf>
    <xf numFmtId="165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4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169" fontId="2" fillId="0" borderId="1" xfId="0" applyNumberFormat="1" applyFont="1" applyFill="1" applyBorder="1" applyAlignment="1">
      <alignment horizontal="right" vertical="top" wrapText="1"/>
    </xf>
    <xf numFmtId="169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165" fontId="2" fillId="0" borderId="1" xfId="0" applyNumberFormat="1" applyFont="1" applyFill="1" applyBorder="1" applyAlignment="1">
      <alignment vertical="top" wrapText="1"/>
    </xf>
    <xf numFmtId="167" fontId="2" fillId="0" borderId="1" xfId="2" applyNumberFormat="1" applyFont="1" applyFill="1" applyBorder="1" applyAlignment="1">
      <alignment horizontal="right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 applyProtection="1">
      <alignment horizontal="right" vertical="top" wrapText="1"/>
      <protection locked="0"/>
    </xf>
    <xf numFmtId="169" fontId="2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 applyProtection="1">
      <alignment horizontal="right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69" fontId="2" fillId="0" borderId="1" xfId="0" applyNumberFormat="1" applyFont="1" applyFill="1" applyBorder="1" applyAlignment="1">
      <alignment horizontal="center" vertical="top" wrapText="1"/>
    </xf>
    <xf numFmtId="169" fontId="2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center" wrapText="1"/>
    </xf>
    <xf numFmtId="165" fontId="14" fillId="2" borderId="1" xfId="0" applyNumberFormat="1" applyFont="1" applyFill="1" applyBorder="1" applyAlignment="1">
      <alignment horizontal="right" vertical="center" wrapText="1"/>
    </xf>
    <xf numFmtId="164" fontId="14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right" vertical="center" wrapText="1"/>
    </xf>
    <xf numFmtId="165" fontId="13" fillId="2" borderId="1" xfId="0" applyNumberFormat="1" applyFont="1" applyFill="1" applyBorder="1" applyAlignment="1" applyProtection="1">
      <alignment horizontal="right" vertical="center" wrapText="1"/>
    </xf>
    <xf numFmtId="3" fontId="2" fillId="2" borderId="1" xfId="2" applyNumberFormat="1" applyFont="1" applyFill="1" applyBorder="1" applyAlignment="1">
      <alignment horizontal="right" vertical="center" wrapText="1"/>
    </xf>
    <xf numFmtId="168" fontId="2" fillId="2" borderId="1" xfId="2" applyNumberFormat="1" applyFont="1" applyFill="1" applyBorder="1" applyAlignment="1">
      <alignment horizontal="center" vertical="center" wrapText="1"/>
    </xf>
    <xf numFmtId="166" fontId="13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 indent="3"/>
    </xf>
    <xf numFmtId="165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" fillId="2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170" fontId="2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horizontal="right" wrapText="1"/>
    </xf>
    <xf numFmtId="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5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169" fontId="2" fillId="0" borderId="1" xfId="0" applyNumberFormat="1" applyFont="1" applyFill="1" applyBorder="1" applyAlignment="1">
      <alignment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right" vertical="center" wrapText="1"/>
    </xf>
    <xf numFmtId="167" fontId="2" fillId="0" borderId="1" xfId="2" applyNumberFormat="1" applyFont="1" applyFill="1" applyBorder="1" applyAlignment="1">
      <alignment horizontal="right" vertical="center" wrapText="1"/>
    </xf>
    <xf numFmtId="168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166" fontId="2" fillId="2" borderId="1" xfId="0" applyNumberFormat="1" applyFont="1" applyFill="1" applyBorder="1" applyAlignment="1">
      <alignment horizontal="right" vertical="center" wrapText="1"/>
    </xf>
    <xf numFmtId="169" fontId="2" fillId="2" borderId="1" xfId="2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</cellXfs>
  <cellStyles count="5">
    <cellStyle name="Обычный" xfId="0" builtinId="0"/>
    <cellStyle name="Обычный 10" xfId="3"/>
    <cellStyle name="Обычный 2" xfId="4"/>
    <cellStyle name="Обычный 3" xfId="1"/>
    <cellStyle name="Финансовый" xfId="2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6"/>
  <sheetViews>
    <sheetView tabSelected="1" view="pageBreakPreview" zoomScale="75" zoomScaleNormal="80" zoomScaleSheetLayoutView="75" zoomScalePageLayoutView="55" workbookViewId="0">
      <pane ySplit="5" topLeftCell="A6" activePane="bottomLeft" state="frozen"/>
      <selection pane="bottomLeft" activeCell="C4" sqref="C4"/>
    </sheetView>
  </sheetViews>
  <sheetFormatPr defaultColWidth="15.7109375" defaultRowHeight="15.75" x14ac:dyDescent="0.25"/>
  <cols>
    <col min="1" max="1" width="48.140625" style="6" customWidth="1"/>
    <col min="2" max="2" width="12.42578125" style="64" customWidth="1"/>
    <col min="3" max="9" width="17" style="52" customWidth="1"/>
    <col min="10" max="10" width="16.5703125" style="52" customWidth="1"/>
    <col min="11" max="11" width="16.42578125" style="52" customWidth="1"/>
    <col min="12" max="12" width="16.7109375" style="52" customWidth="1"/>
    <col min="13" max="13" width="16.85546875" style="52" customWidth="1"/>
    <col min="14" max="14" width="16.5703125" style="52" customWidth="1"/>
    <col min="15" max="15" width="0" style="2" hidden="1" customWidth="1"/>
    <col min="16" max="16" width="0" style="1" hidden="1" customWidth="1"/>
    <col min="17" max="16384" width="15.7109375" style="1"/>
  </cols>
  <sheetData>
    <row r="1" spans="1:16" ht="21" customHeight="1" x14ac:dyDescent="0.25">
      <c r="E1" s="120"/>
      <c r="F1" s="120"/>
      <c r="M1" s="125" t="s">
        <v>194</v>
      </c>
      <c r="N1" s="125"/>
    </row>
    <row r="2" spans="1:16" ht="22.5" x14ac:dyDescent="0.25">
      <c r="A2" s="124" t="s">
        <v>162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4" spans="1:16" s="3" customFormat="1" x14ac:dyDescent="0.25">
      <c r="A4" s="122" t="s">
        <v>0</v>
      </c>
      <c r="B4" s="123" t="s">
        <v>1</v>
      </c>
      <c r="C4" s="65" t="s">
        <v>81</v>
      </c>
      <c r="D4" s="65" t="s">
        <v>90</v>
      </c>
      <c r="E4" s="121" t="s">
        <v>107</v>
      </c>
      <c r="F4" s="121"/>
      <c r="G4" s="121" t="s">
        <v>110</v>
      </c>
      <c r="H4" s="121"/>
      <c r="I4" s="121" t="s">
        <v>148</v>
      </c>
      <c r="J4" s="121"/>
      <c r="K4" s="121" t="s">
        <v>149</v>
      </c>
      <c r="L4" s="121"/>
      <c r="M4" s="121" t="s">
        <v>150</v>
      </c>
      <c r="N4" s="121"/>
      <c r="O4" s="117" t="s">
        <v>193</v>
      </c>
      <c r="P4" s="118"/>
    </row>
    <row r="5" spans="1:16" s="3" customFormat="1" x14ac:dyDescent="0.25">
      <c r="A5" s="122"/>
      <c r="B5" s="123"/>
      <c r="C5" s="65" t="s">
        <v>80</v>
      </c>
      <c r="D5" s="66" t="s">
        <v>109</v>
      </c>
      <c r="E5" s="66" t="s">
        <v>2</v>
      </c>
      <c r="F5" s="65" t="s">
        <v>3</v>
      </c>
      <c r="G5" s="66" t="s">
        <v>2</v>
      </c>
      <c r="H5" s="65" t="s">
        <v>3</v>
      </c>
      <c r="I5" s="66" t="s">
        <v>2</v>
      </c>
      <c r="J5" s="66" t="s">
        <v>3</v>
      </c>
      <c r="K5" s="66" t="s">
        <v>2</v>
      </c>
      <c r="L5" s="65" t="s">
        <v>3</v>
      </c>
      <c r="M5" s="66" t="s">
        <v>2</v>
      </c>
      <c r="N5" s="65" t="s">
        <v>3</v>
      </c>
      <c r="O5" s="66" t="s">
        <v>2</v>
      </c>
      <c r="P5" s="113" t="s">
        <v>3</v>
      </c>
    </row>
    <row r="6" spans="1:16" s="3" customFormat="1" ht="47.25" x14ac:dyDescent="0.25">
      <c r="A6" s="98" t="s">
        <v>177</v>
      </c>
      <c r="B6" s="50"/>
      <c r="C6" s="42"/>
      <c r="D6" s="43"/>
      <c r="E6" s="43"/>
      <c r="F6" s="42"/>
      <c r="G6" s="43"/>
      <c r="H6" s="42"/>
      <c r="I6" s="43"/>
      <c r="J6" s="43"/>
      <c r="K6" s="66"/>
      <c r="L6" s="65"/>
      <c r="M6" s="66"/>
      <c r="N6" s="65"/>
      <c r="O6" s="2"/>
    </row>
    <row r="7" spans="1:16" s="3" customFormat="1" x14ac:dyDescent="0.25">
      <c r="A7" s="99" t="s">
        <v>159</v>
      </c>
      <c r="B7" s="50" t="s">
        <v>4</v>
      </c>
      <c r="C7" s="100">
        <v>105.88</v>
      </c>
      <c r="D7" s="101">
        <v>107.8</v>
      </c>
      <c r="E7" s="101">
        <v>105.3</v>
      </c>
      <c r="F7" s="102">
        <v>105</v>
      </c>
      <c r="G7" s="101">
        <v>104.1</v>
      </c>
      <c r="H7" s="102">
        <v>104</v>
      </c>
      <c r="I7" s="101">
        <v>104</v>
      </c>
      <c r="J7" s="101">
        <v>104</v>
      </c>
      <c r="K7" s="101">
        <v>104</v>
      </c>
      <c r="L7" s="101">
        <v>104</v>
      </c>
      <c r="M7" s="101">
        <v>104</v>
      </c>
      <c r="N7" s="101">
        <v>104</v>
      </c>
      <c r="O7" s="2"/>
    </row>
    <row r="8" spans="1:16" s="3" customFormat="1" x14ac:dyDescent="0.25">
      <c r="A8" s="99" t="s">
        <v>178</v>
      </c>
      <c r="B8" s="50" t="s">
        <v>4</v>
      </c>
      <c r="C8" s="100">
        <v>104.34</v>
      </c>
      <c r="D8" s="101">
        <v>106.9</v>
      </c>
      <c r="E8" s="101">
        <v>105</v>
      </c>
      <c r="F8" s="102">
        <v>104.5</v>
      </c>
      <c r="G8" s="101">
        <v>104</v>
      </c>
      <c r="H8" s="102">
        <v>104</v>
      </c>
      <c r="I8" s="101">
        <v>103.8</v>
      </c>
      <c r="J8" s="101">
        <v>103.9</v>
      </c>
      <c r="K8" s="101">
        <v>103.8</v>
      </c>
      <c r="L8" s="101">
        <v>103.9</v>
      </c>
      <c r="M8" s="101">
        <v>103.8</v>
      </c>
      <c r="N8" s="101">
        <v>103.9</v>
      </c>
      <c r="O8" s="2"/>
    </row>
    <row r="9" spans="1:16" s="3" customFormat="1" x14ac:dyDescent="0.25">
      <c r="A9" s="103" t="s">
        <v>179</v>
      </c>
      <c r="B9" s="50" t="s">
        <v>4</v>
      </c>
      <c r="C9" s="100">
        <v>105.31</v>
      </c>
      <c r="D9" s="101">
        <v>108.9</v>
      </c>
      <c r="E9" s="101">
        <v>105.1</v>
      </c>
      <c r="F9" s="102">
        <v>104.7</v>
      </c>
      <c r="G9" s="101">
        <v>104.1</v>
      </c>
      <c r="H9" s="102">
        <v>104.1</v>
      </c>
      <c r="I9" s="101">
        <v>103.6</v>
      </c>
      <c r="J9" s="101">
        <v>104</v>
      </c>
      <c r="K9" s="101">
        <v>103.6</v>
      </c>
      <c r="L9" s="101">
        <v>104</v>
      </c>
      <c r="M9" s="101">
        <v>103.6</v>
      </c>
      <c r="N9" s="101">
        <v>104</v>
      </c>
      <c r="O9" s="2"/>
    </row>
    <row r="10" spans="1:16" s="3" customFormat="1" x14ac:dyDescent="0.25">
      <c r="A10" s="103" t="s">
        <v>180</v>
      </c>
      <c r="B10" s="50" t="s">
        <v>4</v>
      </c>
      <c r="C10" s="100">
        <v>103.42</v>
      </c>
      <c r="D10" s="101">
        <v>104.8</v>
      </c>
      <c r="E10" s="101">
        <v>104.9</v>
      </c>
      <c r="F10" s="102">
        <v>104.2</v>
      </c>
      <c r="G10" s="101">
        <v>103.9</v>
      </c>
      <c r="H10" s="102">
        <v>103.8</v>
      </c>
      <c r="I10" s="101">
        <v>104.1</v>
      </c>
      <c r="J10" s="101">
        <v>103.7</v>
      </c>
      <c r="K10" s="101">
        <v>104.1</v>
      </c>
      <c r="L10" s="101">
        <v>103.7</v>
      </c>
      <c r="M10" s="101">
        <v>104.1</v>
      </c>
      <c r="N10" s="101">
        <v>103.7</v>
      </c>
      <c r="O10" s="2"/>
    </row>
    <row r="11" spans="1:16" s="3" customFormat="1" x14ac:dyDescent="0.25">
      <c r="A11" s="99" t="s">
        <v>181</v>
      </c>
      <c r="B11" s="50" t="s">
        <v>4</v>
      </c>
      <c r="C11" s="100">
        <v>110.11</v>
      </c>
      <c r="D11" s="101">
        <v>110.2</v>
      </c>
      <c r="E11" s="101">
        <v>106.1</v>
      </c>
      <c r="F11" s="102">
        <v>106.1</v>
      </c>
      <c r="G11" s="101">
        <v>104.4</v>
      </c>
      <c r="H11" s="102">
        <v>104.1</v>
      </c>
      <c r="I11" s="101">
        <v>104.4</v>
      </c>
      <c r="J11" s="101">
        <v>104.2</v>
      </c>
      <c r="K11" s="101">
        <v>104.4</v>
      </c>
      <c r="L11" s="101">
        <v>104.2</v>
      </c>
      <c r="M11" s="101">
        <v>104.4</v>
      </c>
      <c r="N11" s="101">
        <v>104.2</v>
      </c>
      <c r="O11" s="2"/>
    </row>
    <row r="12" spans="1:16" s="3" customFormat="1" ht="30" x14ac:dyDescent="0.25">
      <c r="A12" s="99" t="s">
        <v>182</v>
      </c>
      <c r="B12" s="50" t="s">
        <v>183</v>
      </c>
      <c r="C12" s="100" t="s">
        <v>184</v>
      </c>
      <c r="D12" s="101">
        <v>65</v>
      </c>
      <c r="E12" s="101">
        <v>58.3</v>
      </c>
      <c r="F12" s="102">
        <v>65</v>
      </c>
      <c r="G12" s="101">
        <v>54.7</v>
      </c>
      <c r="H12" s="102">
        <v>65</v>
      </c>
      <c r="I12" s="101">
        <v>52.9</v>
      </c>
      <c r="J12" s="101">
        <v>65</v>
      </c>
      <c r="K12" s="101">
        <v>52.9</v>
      </c>
      <c r="L12" s="101">
        <v>65</v>
      </c>
      <c r="M12" s="101">
        <v>52.9</v>
      </c>
      <c r="N12" s="101">
        <v>65</v>
      </c>
      <c r="O12" s="2"/>
    </row>
    <row r="13" spans="1:16" s="3" customFormat="1" x14ac:dyDescent="0.25">
      <c r="A13" s="99" t="s">
        <v>185</v>
      </c>
      <c r="B13" s="50" t="s">
        <v>186</v>
      </c>
      <c r="C13" s="100" t="s">
        <v>184</v>
      </c>
      <c r="D13" s="101">
        <v>94.7</v>
      </c>
      <c r="E13" s="101">
        <v>102.7</v>
      </c>
      <c r="F13" s="102">
        <v>98.6</v>
      </c>
      <c r="G13" s="101">
        <v>107.1</v>
      </c>
      <c r="H13" s="102">
        <v>101.2</v>
      </c>
      <c r="I13" s="101">
        <v>110.8</v>
      </c>
      <c r="J13" s="101">
        <v>103.8</v>
      </c>
      <c r="K13" s="101">
        <v>110.8</v>
      </c>
      <c r="L13" s="101">
        <v>103.8</v>
      </c>
      <c r="M13" s="101">
        <v>110.8</v>
      </c>
      <c r="N13" s="101">
        <v>103.8</v>
      </c>
      <c r="O13" s="2"/>
    </row>
    <row r="14" spans="1:16" s="3" customFormat="1" x14ac:dyDescent="0.25">
      <c r="A14" s="99" t="s">
        <v>187</v>
      </c>
      <c r="B14" s="50" t="s">
        <v>188</v>
      </c>
      <c r="C14" s="100" t="s">
        <v>184</v>
      </c>
      <c r="D14" s="104">
        <v>17000</v>
      </c>
      <c r="E14" s="104">
        <v>16800</v>
      </c>
      <c r="F14" s="104">
        <v>17500</v>
      </c>
      <c r="G14" s="104">
        <v>16500</v>
      </c>
      <c r="H14" s="104">
        <v>17500</v>
      </c>
      <c r="I14" s="104">
        <v>16200</v>
      </c>
      <c r="J14" s="104">
        <v>17500</v>
      </c>
      <c r="K14" s="104">
        <v>16200</v>
      </c>
      <c r="L14" s="104">
        <v>17500</v>
      </c>
      <c r="M14" s="104">
        <v>16200</v>
      </c>
      <c r="N14" s="104">
        <v>17500</v>
      </c>
      <c r="O14" s="2"/>
    </row>
    <row r="15" spans="1:16" s="3" customFormat="1" x14ac:dyDescent="0.25">
      <c r="A15" s="99" t="s">
        <v>189</v>
      </c>
      <c r="B15" s="50" t="s">
        <v>188</v>
      </c>
      <c r="C15" s="100" t="s">
        <v>184</v>
      </c>
      <c r="D15" s="104">
        <v>2300</v>
      </c>
      <c r="E15" s="104">
        <v>2200</v>
      </c>
      <c r="F15" s="104">
        <v>2400</v>
      </c>
      <c r="G15" s="104">
        <v>2200</v>
      </c>
      <c r="H15" s="104">
        <v>2450</v>
      </c>
      <c r="I15" s="104">
        <v>2200</v>
      </c>
      <c r="J15" s="104">
        <v>2450</v>
      </c>
      <c r="K15" s="104">
        <v>2200</v>
      </c>
      <c r="L15" s="104">
        <v>2450</v>
      </c>
      <c r="M15" s="104">
        <v>2200</v>
      </c>
      <c r="N15" s="104">
        <v>2450</v>
      </c>
      <c r="O15" s="2"/>
    </row>
    <row r="16" spans="1:16" s="3" customFormat="1" ht="30" x14ac:dyDescent="0.25">
      <c r="A16" s="99" t="s">
        <v>190</v>
      </c>
      <c r="B16" s="50" t="s">
        <v>191</v>
      </c>
      <c r="C16" s="100" t="s">
        <v>184</v>
      </c>
      <c r="D16" s="105">
        <v>930</v>
      </c>
      <c r="E16" s="105">
        <v>900</v>
      </c>
      <c r="F16" s="100">
        <v>940</v>
      </c>
      <c r="G16" s="105">
        <v>880</v>
      </c>
      <c r="H16" s="100">
        <v>950</v>
      </c>
      <c r="I16" s="105">
        <v>860</v>
      </c>
      <c r="J16" s="105">
        <v>950</v>
      </c>
      <c r="K16" s="105">
        <v>860</v>
      </c>
      <c r="L16" s="105">
        <v>950</v>
      </c>
      <c r="M16" s="105">
        <v>860</v>
      </c>
      <c r="N16" s="105">
        <v>950</v>
      </c>
      <c r="O16" s="2"/>
    </row>
    <row r="17" spans="1:15" s="3" customFormat="1" ht="30" x14ac:dyDescent="0.25">
      <c r="A17" s="99" t="s">
        <v>192</v>
      </c>
      <c r="B17" s="50" t="s">
        <v>191</v>
      </c>
      <c r="C17" s="100" t="s">
        <v>184</v>
      </c>
      <c r="D17" s="104">
        <v>2200</v>
      </c>
      <c r="E17" s="104">
        <v>2100</v>
      </c>
      <c r="F17" s="104">
        <v>2200</v>
      </c>
      <c r="G17" s="104">
        <v>2050</v>
      </c>
      <c r="H17" s="104">
        <v>2200</v>
      </c>
      <c r="I17" s="104">
        <v>2000</v>
      </c>
      <c r="J17" s="104">
        <v>2200</v>
      </c>
      <c r="K17" s="104">
        <v>2000</v>
      </c>
      <c r="L17" s="104">
        <v>2200</v>
      </c>
      <c r="M17" s="104">
        <v>2000</v>
      </c>
      <c r="N17" s="104">
        <v>2200</v>
      </c>
      <c r="O17" s="2"/>
    </row>
    <row r="18" spans="1:15" x14ac:dyDescent="0.25">
      <c r="A18" s="23" t="s">
        <v>113</v>
      </c>
      <c r="B18" s="61"/>
      <c r="C18" s="67"/>
      <c r="D18" s="62"/>
      <c r="E18" s="62"/>
      <c r="F18" s="62"/>
      <c r="G18" s="62"/>
      <c r="H18" s="62"/>
      <c r="I18" s="62"/>
      <c r="J18" s="62"/>
      <c r="K18" s="53"/>
      <c r="L18" s="53"/>
      <c r="M18" s="53"/>
      <c r="N18" s="53"/>
    </row>
    <row r="19" spans="1:15" s="9" customFormat="1" ht="31.5" x14ac:dyDescent="0.25">
      <c r="A19" s="15" t="s">
        <v>158</v>
      </c>
      <c r="B19" s="61" t="s">
        <v>4</v>
      </c>
      <c r="C19" s="106">
        <v>99.4</v>
      </c>
      <c r="D19" s="106">
        <v>100.2</v>
      </c>
      <c r="E19" s="106">
        <v>100.6</v>
      </c>
      <c r="F19" s="106">
        <v>101.4</v>
      </c>
      <c r="G19" s="106">
        <v>101</v>
      </c>
      <c r="H19" s="106">
        <v>102</v>
      </c>
      <c r="I19" s="106">
        <v>101</v>
      </c>
      <c r="J19" s="106">
        <v>102.1</v>
      </c>
      <c r="K19" s="114">
        <v>101.2</v>
      </c>
      <c r="L19" s="114">
        <v>102.3</v>
      </c>
      <c r="M19" s="114">
        <v>101.2</v>
      </c>
      <c r="N19" s="114">
        <v>102.4</v>
      </c>
      <c r="O19" s="6"/>
    </row>
    <row r="20" spans="1:15" s="14" customFormat="1" ht="31.5" x14ac:dyDescent="0.25">
      <c r="A20" s="24" t="s">
        <v>44</v>
      </c>
      <c r="B20" s="61" t="s">
        <v>4</v>
      </c>
      <c r="C20" s="106">
        <v>103.4</v>
      </c>
      <c r="D20" s="106">
        <v>106</v>
      </c>
      <c r="E20" s="106">
        <v>101.00000000000001</v>
      </c>
      <c r="F20" s="106">
        <v>103</v>
      </c>
      <c r="G20" s="106">
        <v>101.00000000000001</v>
      </c>
      <c r="H20" s="106">
        <v>103.00000000000001</v>
      </c>
      <c r="I20" s="106">
        <v>101</v>
      </c>
      <c r="J20" s="106">
        <v>103.00000000000001</v>
      </c>
      <c r="K20" s="114">
        <v>101</v>
      </c>
      <c r="L20" s="114">
        <v>102.6</v>
      </c>
      <c r="M20" s="114">
        <v>101</v>
      </c>
      <c r="N20" s="114">
        <v>102.6</v>
      </c>
      <c r="O20" s="13"/>
    </row>
    <row r="21" spans="1:15" s="14" customFormat="1" ht="31.5" x14ac:dyDescent="0.25">
      <c r="A21" s="24" t="s">
        <v>45</v>
      </c>
      <c r="B21" s="61" t="s">
        <v>4</v>
      </c>
      <c r="C21" s="106">
        <v>99</v>
      </c>
      <c r="D21" s="106">
        <v>100.1</v>
      </c>
      <c r="E21" s="106">
        <v>100.7</v>
      </c>
      <c r="F21" s="106">
        <v>101.4</v>
      </c>
      <c r="G21" s="106">
        <v>101.1</v>
      </c>
      <c r="H21" s="106">
        <v>102.1</v>
      </c>
      <c r="I21" s="106">
        <v>101.1</v>
      </c>
      <c r="J21" s="106">
        <v>102.3</v>
      </c>
      <c r="K21" s="114">
        <v>101.2</v>
      </c>
      <c r="L21" s="114">
        <v>102.3</v>
      </c>
      <c r="M21" s="114">
        <v>101.2</v>
      </c>
      <c r="N21" s="114">
        <v>102.4</v>
      </c>
      <c r="O21" s="13"/>
    </row>
    <row r="22" spans="1:15" s="14" customFormat="1" ht="31.5" x14ac:dyDescent="0.25">
      <c r="A22" s="24" t="s">
        <v>46</v>
      </c>
      <c r="B22" s="61" t="s">
        <v>4</v>
      </c>
      <c r="C22" s="106">
        <v>101</v>
      </c>
      <c r="D22" s="106">
        <v>102</v>
      </c>
      <c r="E22" s="106">
        <v>101</v>
      </c>
      <c r="F22" s="106">
        <v>102</v>
      </c>
      <c r="G22" s="106">
        <v>101.7</v>
      </c>
      <c r="H22" s="106">
        <v>102</v>
      </c>
      <c r="I22" s="106">
        <v>102</v>
      </c>
      <c r="J22" s="106">
        <v>103</v>
      </c>
      <c r="K22" s="114">
        <v>102</v>
      </c>
      <c r="L22" s="114">
        <v>103.5</v>
      </c>
      <c r="M22" s="114">
        <v>102.5</v>
      </c>
      <c r="N22" s="114">
        <v>103.8</v>
      </c>
      <c r="O22" s="13"/>
    </row>
    <row r="23" spans="1:15" s="9" customFormat="1" ht="31.5" x14ac:dyDescent="0.25">
      <c r="A23" s="24" t="s">
        <v>47</v>
      </c>
      <c r="B23" s="61" t="s">
        <v>4</v>
      </c>
      <c r="C23" s="106">
        <v>98</v>
      </c>
      <c r="D23" s="106">
        <v>101.3</v>
      </c>
      <c r="E23" s="106">
        <v>100.1</v>
      </c>
      <c r="F23" s="106">
        <v>101</v>
      </c>
      <c r="G23" s="106">
        <v>100.1</v>
      </c>
      <c r="H23" s="106">
        <v>101</v>
      </c>
      <c r="I23" s="106">
        <v>100.1</v>
      </c>
      <c r="J23" s="106">
        <v>101</v>
      </c>
      <c r="K23" s="114">
        <v>100</v>
      </c>
      <c r="L23" s="114">
        <v>101.5</v>
      </c>
      <c r="M23" s="114">
        <v>100</v>
      </c>
      <c r="N23" s="114">
        <v>102</v>
      </c>
      <c r="O23" s="6"/>
    </row>
    <row r="24" spans="1:15" s="14" customFormat="1" ht="78.75" x14ac:dyDescent="0.25">
      <c r="A24" s="24" t="s">
        <v>48</v>
      </c>
      <c r="B24" s="61" t="s">
        <v>4</v>
      </c>
      <c r="C24" s="106">
        <v>101.8</v>
      </c>
      <c r="D24" s="106">
        <v>101.8</v>
      </c>
      <c r="E24" s="106">
        <v>101</v>
      </c>
      <c r="F24" s="106">
        <v>101.5</v>
      </c>
      <c r="G24" s="106">
        <v>102.4</v>
      </c>
      <c r="H24" s="106">
        <v>103</v>
      </c>
      <c r="I24" s="106">
        <v>102.4</v>
      </c>
      <c r="J24" s="106">
        <v>103.5</v>
      </c>
      <c r="K24" s="114">
        <v>102.5</v>
      </c>
      <c r="L24" s="114">
        <v>103.6</v>
      </c>
      <c r="M24" s="114">
        <v>102.5</v>
      </c>
      <c r="N24" s="114">
        <v>104</v>
      </c>
      <c r="O24" s="13"/>
    </row>
    <row r="25" spans="1:15" s="14" customFormat="1" ht="47.25" x14ac:dyDescent="0.25">
      <c r="A25" s="24" t="s">
        <v>49</v>
      </c>
      <c r="B25" s="61" t="s">
        <v>4</v>
      </c>
      <c r="C25" s="106">
        <v>102.6</v>
      </c>
      <c r="D25" s="106">
        <v>98</v>
      </c>
      <c r="E25" s="106">
        <v>100</v>
      </c>
      <c r="F25" s="106">
        <v>100.5</v>
      </c>
      <c r="G25" s="106">
        <v>101.5</v>
      </c>
      <c r="H25" s="106">
        <v>102</v>
      </c>
      <c r="I25" s="106">
        <v>101.5</v>
      </c>
      <c r="J25" s="106">
        <v>102</v>
      </c>
      <c r="K25" s="114">
        <v>101.8</v>
      </c>
      <c r="L25" s="114">
        <v>102.3</v>
      </c>
      <c r="M25" s="114">
        <v>101.8</v>
      </c>
      <c r="N25" s="114">
        <v>102.6</v>
      </c>
      <c r="O25" s="13"/>
    </row>
    <row r="26" spans="1:15" s="14" customFormat="1" ht="47.25" x14ac:dyDescent="0.25">
      <c r="A26" s="24" t="s">
        <v>50</v>
      </c>
      <c r="B26" s="61" t="s">
        <v>4</v>
      </c>
      <c r="C26" s="106">
        <v>104.1</v>
      </c>
      <c r="D26" s="106">
        <v>102.3</v>
      </c>
      <c r="E26" s="106">
        <v>101.5</v>
      </c>
      <c r="F26" s="106">
        <v>103</v>
      </c>
      <c r="G26" s="106">
        <v>101.5</v>
      </c>
      <c r="H26" s="106">
        <v>103</v>
      </c>
      <c r="I26" s="106">
        <v>101.5</v>
      </c>
      <c r="J26" s="106">
        <v>103</v>
      </c>
      <c r="K26" s="114">
        <v>101.6</v>
      </c>
      <c r="L26" s="114">
        <v>103.4</v>
      </c>
      <c r="M26" s="114">
        <v>101.9</v>
      </c>
      <c r="N26" s="114">
        <v>103.8</v>
      </c>
      <c r="O26" s="13"/>
    </row>
    <row r="27" spans="1:15" s="14" customFormat="1" ht="31.5" x14ac:dyDescent="0.25">
      <c r="A27" s="24" t="s">
        <v>51</v>
      </c>
      <c r="B27" s="61" t="s">
        <v>4</v>
      </c>
      <c r="C27" s="106">
        <v>91.2</v>
      </c>
      <c r="D27" s="106">
        <v>98.4</v>
      </c>
      <c r="E27" s="106">
        <v>100.3</v>
      </c>
      <c r="F27" s="106">
        <v>100.5</v>
      </c>
      <c r="G27" s="106">
        <v>100.5</v>
      </c>
      <c r="H27" s="106">
        <v>101.3</v>
      </c>
      <c r="I27" s="106">
        <v>100.5</v>
      </c>
      <c r="J27" s="106">
        <v>101.3</v>
      </c>
      <c r="K27" s="114">
        <v>100.5</v>
      </c>
      <c r="L27" s="114">
        <v>101.3</v>
      </c>
      <c r="M27" s="114">
        <v>100.5</v>
      </c>
      <c r="N27" s="114">
        <v>101.3</v>
      </c>
      <c r="O27" s="13"/>
    </row>
    <row r="28" spans="1:15" s="14" customFormat="1" ht="47.25" x14ac:dyDescent="0.25">
      <c r="A28" s="24" t="s">
        <v>52</v>
      </c>
      <c r="B28" s="61" t="s">
        <v>4</v>
      </c>
      <c r="C28" s="106">
        <v>101.2</v>
      </c>
      <c r="D28" s="106">
        <v>104.5</v>
      </c>
      <c r="E28" s="106">
        <v>101</v>
      </c>
      <c r="F28" s="106">
        <v>102.4</v>
      </c>
      <c r="G28" s="106">
        <v>101.5</v>
      </c>
      <c r="H28" s="106">
        <v>102.6</v>
      </c>
      <c r="I28" s="106">
        <v>101.5</v>
      </c>
      <c r="J28" s="106">
        <v>102.8</v>
      </c>
      <c r="K28" s="114">
        <v>101.6</v>
      </c>
      <c r="L28" s="114">
        <v>103</v>
      </c>
      <c r="M28" s="114">
        <v>101.8</v>
      </c>
      <c r="N28" s="114">
        <v>103.5</v>
      </c>
      <c r="O28" s="13"/>
    </row>
    <row r="29" spans="1:15" s="9" customFormat="1" ht="47.25" x14ac:dyDescent="0.25">
      <c r="A29" s="24" t="s">
        <v>53</v>
      </c>
      <c r="B29" s="61" t="s">
        <v>4</v>
      </c>
      <c r="C29" s="106">
        <v>106</v>
      </c>
      <c r="D29" s="106">
        <v>104</v>
      </c>
      <c r="E29" s="106">
        <v>102</v>
      </c>
      <c r="F29" s="106">
        <v>104</v>
      </c>
      <c r="G29" s="106">
        <v>102</v>
      </c>
      <c r="H29" s="106">
        <v>105</v>
      </c>
      <c r="I29" s="106">
        <v>102</v>
      </c>
      <c r="J29" s="106">
        <v>105</v>
      </c>
      <c r="K29" s="114">
        <v>102.2</v>
      </c>
      <c r="L29" s="114">
        <v>105.4</v>
      </c>
      <c r="M29" s="114">
        <v>102.3</v>
      </c>
      <c r="N29" s="114">
        <v>105.7</v>
      </c>
      <c r="O29" s="6"/>
    </row>
    <row r="30" spans="1:15" s="9" customFormat="1" ht="31.5" x14ac:dyDescent="0.25">
      <c r="A30" s="24" t="s">
        <v>54</v>
      </c>
      <c r="B30" s="61" t="s">
        <v>4</v>
      </c>
      <c r="C30" s="106">
        <v>100.3</v>
      </c>
      <c r="D30" s="106">
        <v>100.7</v>
      </c>
      <c r="E30" s="106">
        <v>100.5</v>
      </c>
      <c r="F30" s="106">
        <v>101.3</v>
      </c>
      <c r="G30" s="106">
        <v>100.6</v>
      </c>
      <c r="H30" s="106">
        <v>101.3</v>
      </c>
      <c r="I30" s="106">
        <v>100.6</v>
      </c>
      <c r="J30" s="106">
        <v>101.3</v>
      </c>
      <c r="K30" s="114">
        <v>100.6</v>
      </c>
      <c r="L30" s="114">
        <v>101.3</v>
      </c>
      <c r="M30" s="114">
        <v>100.6</v>
      </c>
      <c r="N30" s="114">
        <v>101.3</v>
      </c>
      <c r="O30" s="6"/>
    </row>
    <row r="31" spans="1:15" s="14" customFormat="1" ht="47.25" x14ac:dyDescent="0.25">
      <c r="A31" s="24" t="s">
        <v>55</v>
      </c>
      <c r="B31" s="61" t="s">
        <v>4</v>
      </c>
      <c r="C31" s="106">
        <v>101.2</v>
      </c>
      <c r="D31" s="106">
        <v>101.2</v>
      </c>
      <c r="E31" s="106">
        <v>100.2</v>
      </c>
      <c r="F31" s="106">
        <v>101.2</v>
      </c>
      <c r="G31" s="106">
        <v>100.6</v>
      </c>
      <c r="H31" s="106">
        <v>101.2</v>
      </c>
      <c r="I31" s="106">
        <v>100.6</v>
      </c>
      <c r="J31" s="106">
        <v>101.2</v>
      </c>
      <c r="K31" s="114">
        <v>100.6</v>
      </c>
      <c r="L31" s="114">
        <v>101.2</v>
      </c>
      <c r="M31" s="114">
        <v>100.6</v>
      </c>
      <c r="N31" s="114">
        <v>101.2</v>
      </c>
      <c r="O31" s="13"/>
    </row>
    <row r="32" spans="1:15" s="14" customFormat="1" ht="63" x14ac:dyDescent="0.25">
      <c r="A32" s="24" t="s">
        <v>56</v>
      </c>
      <c r="B32" s="61" t="s">
        <v>4</v>
      </c>
      <c r="C32" s="106">
        <v>99.6</v>
      </c>
      <c r="D32" s="106">
        <v>99</v>
      </c>
      <c r="E32" s="106">
        <v>101</v>
      </c>
      <c r="F32" s="106">
        <v>102</v>
      </c>
      <c r="G32" s="106">
        <v>101</v>
      </c>
      <c r="H32" s="106">
        <v>102</v>
      </c>
      <c r="I32" s="106">
        <v>101</v>
      </c>
      <c r="J32" s="106">
        <v>102</v>
      </c>
      <c r="K32" s="114">
        <v>101</v>
      </c>
      <c r="L32" s="114">
        <v>102</v>
      </c>
      <c r="M32" s="114">
        <v>101</v>
      </c>
      <c r="N32" s="114">
        <v>102</v>
      </c>
      <c r="O32" s="13"/>
    </row>
    <row r="33" spans="1:15" s="14" customFormat="1" ht="63" x14ac:dyDescent="0.25">
      <c r="A33" s="30" t="s">
        <v>65</v>
      </c>
      <c r="B33" s="61"/>
      <c r="C33" s="44"/>
      <c r="D33" s="44"/>
      <c r="E33" s="44"/>
      <c r="F33" s="44"/>
      <c r="G33" s="44"/>
      <c r="H33" s="44"/>
      <c r="I33" s="44"/>
      <c r="J33" s="44"/>
      <c r="K33" s="107"/>
      <c r="L33" s="107"/>
      <c r="M33" s="107"/>
      <c r="N33" s="53"/>
      <c r="O33" s="13"/>
    </row>
    <row r="34" spans="1:15" s="9" customFormat="1" ht="63" x14ac:dyDescent="0.25">
      <c r="A34" s="25" t="s">
        <v>57</v>
      </c>
      <c r="B34" s="68" t="s">
        <v>30</v>
      </c>
      <c r="C34" s="31">
        <v>430320105</v>
      </c>
      <c r="D34" s="31">
        <v>459358902.89999998</v>
      </c>
      <c r="E34" s="31">
        <v>487778610.60000002</v>
      </c>
      <c r="F34" s="31">
        <v>494507001.60000002</v>
      </c>
      <c r="G34" s="31">
        <v>509904582.39999998</v>
      </c>
      <c r="H34" s="31">
        <v>525522739.19999999</v>
      </c>
      <c r="I34" s="31">
        <v>530263456.30000001</v>
      </c>
      <c r="J34" s="31">
        <v>556061232.89999998</v>
      </c>
      <c r="K34" s="115">
        <v>551687685.89999998</v>
      </c>
      <c r="L34" s="115">
        <v>587950194.10000002</v>
      </c>
      <c r="M34" s="115">
        <v>574394613.20000005</v>
      </c>
      <c r="N34" s="115">
        <v>622214629.10000002</v>
      </c>
      <c r="O34" s="6"/>
    </row>
    <row r="35" spans="1:15" s="9" customFormat="1" ht="78.75" x14ac:dyDescent="0.25">
      <c r="A35" s="26" t="s">
        <v>58</v>
      </c>
      <c r="B35" s="69" t="s">
        <v>4</v>
      </c>
      <c r="C35" s="32">
        <v>78.3</v>
      </c>
      <c r="D35" s="32">
        <v>106.7</v>
      </c>
      <c r="E35" s="32">
        <v>106.2</v>
      </c>
      <c r="F35" s="32">
        <v>107.7</v>
      </c>
      <c r="G35" s="32">
        <v>104.5</v>
      </c>
      <c r="H35" s="32">
        <v>106.3</v>
      </c>
      <c r="I35" s="32">
        <v>104</v>
      </c>
      <c r="J35" s="32">
        <v>105.8</v>
      </c>
      <c r="K35" s="63">
        <v>104.04029908032616</v>
      </c>
      <c r="L35" s="63">
        <v>105.73479310304441</v>
      </c>
      <c r="M35" s="63">
        <v>104.1</v>
      </c>
      <c r="N35" s="63">
        <v>105.8</v>
      </c>
      <c r="O35" s="6"/>
    </row>
    <row r="36" spans="1:15" s="9" customFormat="1" ht="78.75" x14ac:dyDescent="0.25">
      <c r="A36" s="116" t="s">
        <v>127</v>
      </c>
      <c r="B36" s="69" t="s">
        <v>4</v>
      </c>
      <c r="C36" s="79">
        <v>113.45607560729833</v>
      </c>
      <c r="D36" s="79">
        <v>120.1453372936856</v>
      </c>
      <c r="E36" s="79">
        <v>126.81760720414705</v>
      </c>
      <c r="F36" s="79">
        <v>127.55258752593463</v>
      </c>
      <c r="G36" s="79">
        <v>131.25756505905591</v>
      </c>
      <c r="H36" s="79">
        <v>132.89485537485899</v>
      </c>
      <c r="I36" s="79">
        <v>135.14679567163012</v>
      </c>
      <c r="J36" s="79">
        <v>137.72523830590126</v>
      </c>
      <c r="K36" s="63">
        <v>138.93985220103238</v>
      </c>
      <c r="L36" s="63">
        <v>142.34945822603424</v>
      </c>
      <c r="M36" s="63">
        <v>142.94316310505366</v>
      </c>
      <c r="N36" s="63">
        <v>147.1145208464844</v>
      </c>
      <c r="O36" s="6"/>
    </row>
    <row r="37" spans="1:15" s="14" customFormat="1" ht="78.75" x14ac:dyDescent="0.25">
      <c r="A37" s="17" t="s">
        <v>128</v>
      </c>
      <c r="B37" s="61" t="s">
        <v>5</v>
      </c>
      <c r="C37" s="31">
        <v>29258632</v>
      </c>
      <c r="D37" s="31">
        <v>33809277.799999997</v>
      </c>
      <c r="E37" s="31">
        <v>32982691.600000001</v>
      </c>
      <c r="F37" s="31">
        <v>35884487.600000001</v>
      </c>
      <c r="G37" s="31">
        <v>32367890</v>
      </c>
      <c r="H37" s="31">
        <v>37570795.200000003</v>
      </c>
      <c r="I37" s="31">
        <v>32462853.5</v>
      </c>
      <c r="J37" s="31">
        <v>39293045</v>
      </c>
      <c r="K37" s="115">
        <v>32495942.5</v>
      </c>
      <c r="L37" s="115">
        <v>40299341.700000003</v>
      </c>
      <c r="M37" s="115">
        <v>32530832.899999999</v>
      </c>
      <c r="N37" s="115">
        <v>41332304.5</v>
      </c>
      <c r="O37" s="13"/>
    </row>
    <row r="38" spans="1:15" s="9" customFormat="1" ht="94.5" x14ac:dyDescent="0.25">
      <c r="A38" s="27" t="s">
        <v>129</v>
      </c>
      <c r="B38" s="61" t="s">
        <v>4</v>
      </c>
      <c r="C38" s="32">
        <v>124.1</v>
      </c>
      <c r="D38" s="32">
        <v>115.6</v>
      </c>
      <c r="E38" s="32">
        <v>97.6</v>
      </c>
      <c r="F38" s="32">
        <v>106.1</v>
      </c>
      <c r="G38" s="32">
        <v>98.1</v>
      </c>
      <c r="H38" s="32">
        <v>104.7</v>
      </c>
      <c r="I38" s="32">
        <v>100.3</v>
      </c>
      <c r="J38" s="32">
        <v>104.6</v>
      </c>
      <c r="K38" s="63">
        <v>100.1</v>
      </c>
      <c r="L38" s="63">
        <v>102.6</v>
      </c>
      <c r="M38" s="63">
        <v>100.1</v>
      </c>
      <c r="N38" s="63">
        <v>102.6</v>
      </c>
      <c r="O38" s="6"/>
    </row>
    <row r="39" spans="1:15" s="14" customFormat="1" ht="78.75" x14ac:dyDescent="0.25">
      <c r="A39" s="17" t="s">
        <v>130</v>
      </c>
      <c r="B39" s="61" t="s">
        <v>5</v>
      </c>
      <c r="C39" s="31">
        <v>324623534</v>
      </c>
      <c r="D39" s="31">
        <v>345050209</v>
      </c>
      <c r="E39" s="31">
        <v>368062590</v>
      </c>
      <c r="F39" s="31">
        <v>371472658.39999998</v>
      </c>
      <c r="G39" s="31">
        <v>385661572.80000001</v>
      </c>
      <c r="H39" s="31">
        <v>395020346.60000002</v>
      </c>
      <c r="I39" s="31">
        <v>401244384.89999998</v>
      </c>
      <c r="J39" s="31">
        <v>418454716.80000001</v>
      </c>
      <c r="K39" s="115">
        <v>417715876.30000001</v>
      </c>
      <c r="L39" s="115">
        <v>443643766.80000001</v>
      </c>
      <c r="M39" s="115">
        <v>435217554.30000001</v>
      </c>
      <c r="N39" s="115">
        <v>470851822.60000002</v>
      </c>
      <c r="O39" s="13"/>
    </row>
    <row r="40" spans="1:15" s="9" customFormat="1" ht="94.5" x14ac:dyDescent="0.25">
      <c r="A40" s="27" t="s">
        <v>131</v>
      </c>
      <c r="B40" s="61" t="s">
        <v>4</v>
      </c>
      <c r="C40" s="32">
        <v>72</v>
      </c>
      <c r="D40" s="32">
        <v>106.3</v>
      </c>
      <c r="E40" s="32">
        <v>106.7</v>
      </c>
      <c r="F40" s="32">
        <v>107.7</v>
      </c>
      <c r="G40" s="32">
        <v>104.8</v>
      </c>
      <c r="H40" s="32">
        <v>106.3</v>
      </c>
      <c r="I40" s="32">
        <v>104</v>
      </c>
      <c r="J40" s="32">
        <v>105.9</v>
      </c>
      <c r="K40" s="63">
        <v>104.1</v>
      </c>
      <c r="L40" s="63">
        <v>106</v>
      </c>
      <c r="M40" s="63">
        <v>104.2</v>
      </c>
      <c r="N40" s="63">
        <v>106.1</v>
      </c>
      <c r="O40" s="6"/>
    </row>
    <row r="41" spans="1:15" s="14" customFormat="1" ht="78.75" x14ac:dyDescent="0.25">
      <c r="A41" s="17" t="s">
        <v>132</v>
      </c>
      <c r="B41" s="61" t="s">
        <v>5</v>
      </c>
      <c r="C41" s="31">
        <v>19794401</v>
      </c>
      <c r="D41" s="31">
        <v>21906463.600000001</v>
      </c>
      <c r="E41" s="31">
        <v>23209679.100000001</v>
      </c>
      <c r="F41" s="31">
        <v>23350099.5</v>
      </c>
      <c r="G41" s="31">
        <v>24619226.100000001</v>
      </c>
      <c r="H41" s="31">
        <v>24769785.600000001</v>
      </c>
      <c r="I41" s="31">
        <v>26116075.100000001</v>
      </c>
      <c r="J41" s="31">
        <v>26507881.399999999</v>
      </c>
      <c r="K41" s="115">
        <v>27703932.5</v>
      </c>
      <c r="L41" s="115">
        <v>28505647.899999999</v>
      </c>
      <c r="M41" s="115">
        <v>29532392</v>
      </c>
      <c r="N41" s="115">
        <v>30742828.100000001</v>
      </c>
      <c r="O41" s="13"/>
    </row>
    <row r="42" spans="1:15" s="9" customFormat="1" ht="94.5" x14ac:dyDescent="0.25">
      <c r="A42" s="27" t="s">
        <v>59</v>
      </c>
      <c r="B42" s="61" t="s">
        <v>4</v>
      </c>
      <c r="C42" s="32">
        <v>100.7</v>
      </c>
      <c r="D42" s="32">
        <v>110.7</v>
      </c>
      <c r="E42" s="32">
        <v>105.9</v>
      </c>
      <c r="F42" s="32">
        <v>106.6</v>
      </c>
      <c r="G42" s="32">
        <v>106.1</v>
      </c>
      <c r="H42" s="32">
        <v>106.1</v>
      </c>
      <c r="I42" s="32">
        <v>106.1</v>
      </c>
      <c r="J42" s="32">
        <v>107</v>
      </c>
      <c r="K42" s="63">
        <v>106.1</v>
      </c>
      <c r="L42" s="63">
        <v>107.5</v>
      </c>
      <c r="M42" s="63">
        <v>106.59999999999998</v>
      </c>
      <c r="N42" s="63">
        <v>107.8</v>
      </c>
      <c r="O42" s="6"/>
    </row>
    <row r="43" spans="1:15" s="14" customFormat="1" ht="126" x14ac:dyDescent="0.25">
      <c r="A43" s="17" t="s">
        <v>133</v>
      </c>
      <c r="B43" s="61" t="s">
        <v>5</v>
      </c>
      <c r="C43" s="31">
        <v>2093031</v>
      </c>
      <c r="D43" s="31">
        <v>2375736.7000000002</v>
      </c>
      <c r="E43" s="31">
        <v>2507471.2999999998</v>
      </c>
      <c r="F43" s="31">
        <v>2498182.2000000002</v>
      </c>
      <c r="G43" s="31">
        <v>2719142</v>
      </c>
      <c r="H43" s="31">
        <v>2688918.4</v>
      </c>
      <c r="I43" s="31">
        <v>2898561.9</v>
      </c>
      <c r="J43" s="31">
        <v>2877653.6</v>
      </c>
      <c r="K43" s="115">
        <v>3092838</v>
      </c>
      <c r="L43" s="115">
        <v>3082611.6</v>
      </c>
      <c r="M43" s="115">
        <v>3300135.5</v>
      </c>
      <c r="N43" s="115">
        <v>3314917.2</v>
      </c>
      <c r="O43" s="13"/>
    </row>
    <row r="44" spans="1:15" s="9" customFormat="1" ht="141.75" x14ac:dyDescent="0.25">
      <c r="A44" s="27" t="s">
        <v>134</v>
      </c>
      <c r="B44" s="61" t="s">
        <v>4</v>
      </c>
      <c r="C44" s="32">
        <v>240.9</v>
      </c>
      <c r="D44" s="32">
        <v>113.5</v>
      </c>
      <c r="E44" s="32">
        <v>105.5</v>
      </c>
      <c r="F44" s="32">
        <v>105.2</v>
      </c>
      <c r="G44" s="32">
        <v>108.4</v>
      </c>
      <c r="H44" s="32">
        <v>107.6</v>
      </c>
      <c r="I44" s="32">
        <v>106.6</v>
      </c>
      <c r="J44" s="32">
        <v>107</v>
      </c>
      <c r="K44" s="63">
        <v>106.7</v>
      </c>
      <c r="L44" s="63">
        <v>107.1</v>
      </c>
      <c r="M44" s="63">
        <v>106.7</v>
      </c>
      <c r="N44" s="63">
        <v>107.5</v>
      </c>
      <c r="O44" s="6"/>
    </row>
    <row r="45" spans="1:15" s="14" customFormat="1" ht="94.5" x14ac:dyDescent="0.25">
      <c r="A45" s="17" t="s">
        <v>135</v>
      </c>
      <c r="B45" s="61" t="s">
        <v>5</v>
      </c>
      <c r="C45" s="31">
        <v>11698600</v>
      </c>
      <c r="D45" s="31">
        <v>12530838.4</v>
      </c>
      <c r="E45" s="31">
        <v>13245096.199999999</v>
      </c>
      <c r="F45" s="31">
        <v>13273541.199999999</v>
      </c>
      <c r="G45" s="31">
        <v>14129405</v>
      </c>
      <c r="H45" s="31">
        <v>14134728.5</v>
      </c>
      <c r="I45" s="31">
        <v>15001048</v>
      </c>
      <c r="J45" s="31">
        <v>15037372.300000001</v>
      </c>
      <c r="K45" s="115">
        <v>15973535.9</v>
      </c>
      <c r="L45" s="115">
        <v>16044710.800000001</v>
      </c>
      <c r="M45" s="115">
        <v>17009068.300000001</v>
      </c>
      <c r="N45" s="115">
        <v>17169733.899999999</v>
      </c>
      <c r="O45" s="13"/>
    </row>
    <row r="46" spans="1:15" s="9" customFormat="1" ht="110.25" x14ac:dyDescent="0.25">
      <c r="A46" s="27" t="s">
        <v>136</v>
      </c>
      <c r="B46" s="61" t="s">
        <v>4</v>
      </c>
      <c r="C46" s="32">
        <v>91.3</v>
      </c>
      <c r="D46" s="32">
        <v>107.1</v>
      </c>
      <c r="E46" s="32">
        <v>105.7</v>
      </c>
      <c r="F46" s="32">
        <v>105.9</v>
      </c>
      <c r="G46" s="32">
        <v>106.7</v>
      </c>
      <c r="H46" s="32">
        <v>106.5</v>
      </c>
      <c r="I46" s="32">
        <v>106.2</v>
      </c>
      <c r="J46" s="32">
        <v>106.4</v>
      </c>
      <c r="K46" s="63">
        <v>106.5</v>
      </c>
      <c r="L46" s="63">
        <v>106.7</v>
      </c>
      <c r="M46" s="63">
        <v>106.5</v>
      </c>
      <c r="N46" s="63">
        <v>107</v>
      </c>
      <c r="O46" s="6"/>
    </row>
    <row r="47" spans="1:15" s="14" customFormat="1" ht="94.5" x14ac:dyDescent="0.25">
      <c r="A47" s="17" t="s">
        <v>151</v>
      </c>
      <c r="B47" s="61" t="s">
        <v>5</v>
      </c>
      <c r="C47" s="31">
        <v>11101508</v>
      </c>
      <c r="D47" s="31">
        <v>12719663.800000001</v>
      </c>
      <c r="E47" s="31">
        <v>13633444.5</v>
      </c>
      <c r="F47" s="31">
        <v>13795620.199999999</v>
      </c>
      <c r="G47" s="31">
        <v>14571357.300000001</v>
      </c>
      <c r="H47" s="31">
        <v>14948382.199999999</v>
      </c>
      <c r="I47" s="31">
        <v>15381524.699999999</v>
      </c>
      <c r="J47" s="31">
        <v>15997310.199999999</v>
      </c>
      <c r="K47" s="115">
        <v>16252734.300000001</v>
      </c>
      <c r="L47" s="115">
        <v>17186326.199999999</v>
      </c>
      <c r="M47" s="115">
        <v>17223997.699999999</v>
      </c>
      <c r="N47" s="115">
        <v>18535143.5</v>
      </c>
      <c r="O47" s="13"/>
    </row>
    <row r="48" spans="1:15" s="9" customFormat="1" ht="110.25" x14ac:dyDescent="0.25">
      <c r="A48" s="27" t="s">
        <v>152</v>
      </c>
      <c r="B48" s="61" t="s">
        <v>4</v>
      </c>
      <c r="C48" s="32">
        <v>141.69999999999999</v>
      </c>
      <c r="D48" s="32">
        <v>114.57599994523267</v>
      </c>
      <c r="E48" s="32">
        <v>107.18400041359584</v>
      </c>
      <c r="F48" s="32">
        <v>108.45900030785404</v>
      </c>
      <c r="G48" s="32">
        <v>106.87949989454243</v>
      </c>
      <c r="H48" s="32">
        <v>108.35599982666963</v>
      </c>
      <c r="I48" s="32">
        <v>105.55999954788014</v>
      </c>
      <c r="J48" s="32">
        <v>107.01700014065736</v>
      </c>
      <c r="K48" s="63">
        <v>105.7</v>
      </c>
      <c r="L48" s="63">
        <v>107.4</v>
      </c>
      <c r="M48" s="63">
        <v>106</v>
      </c>
      <c r="N48" s="63">
        <v>107.8</v>
      </c>
      <c r="O48" s="6"/>
    </row>
    <row r="49" spans="1:15" s="14" customFormat="1" ht="78.75" x14ac:dyDescent="0.25">
      <c r="A49" s="17" t="s">
        <v>153</v>
      </c>
      <c r="B49" s="61" t="s">
        <v>5</v>
      </c>
      <c r="C49" s="31">
        <v>203786656</v>
      </c>
      <c r="D49" s="31">
        <v>210752899</v>
      </c>
      <c r="E49" s="31">
        <v>224279652.40000001</v>
      </c>
      <c r="F49" s="31">
        <v>225997710</v>
      </c>
      <c r="G49" s="31">
        <v>232388483.19999999</v>
      </c>
      <c r="H49" s="31">
        <v>238093107.40000001</v>
      </c>
      <c r="I49" s="31">
        <v>238922085.40000001</v>
      </c>
      <c r="J49" s="31">
        <v>249871097.30000001</v>
      </c>
      <c r="K49" s="115">
        <v>245639379.80000001</v>
      </c>
      <c r="L49" s="115">
        <v>262231720.69999999</v>
      </c>
      <c r="M49" s="115">
        <v>252545531</v>
      </c>
      <c r="N49" s="115">
        <v>275203799.5</v>
      </c>
      <c r="O49" s="13"/>
    </row>
    <row r="50" spans="1:15" s="9" customFormat="1" ht="94.5" x14ac:dyDescent="0.25">
      <c r="A50" s="27" t="s">
        <v>60</v>
      </c>
      <c r="B50" s="61" t="s">
        <v>4</v>
      </c>
      <c r="C50" s="32">
        <v>59</v>
      </c>
      <c r="D50" s="32">
        <v>103.4</v>
      </c>
      <c r="E50" s="32">
        <v>106.4</v>
      </c>
      <c r="F50" s="32">
        <v>107.2</v>
      </c>
      <c r="G50" s="32">
        <v>103.6</v>
      </c>
      <c r="H50" s="32">
        <v>105.4</v>
      </c>
      <c r="I50" s="32">
        <v>102.8</v>
      </c>
      <c r="J50" s="32">
        <v>104.9</v>
      </c>
      <c r="K50" s="63">
        <v>102.8</v>
      </c>
      <c r="L50" s="63">
        <v>104.9</v>
      </c>
      <c r="M50" s="63">
        <v>102.8</v>
      </c>
      <c r="N50" s="63">
        <v>104.9</v>
      </c>
      <c r="O50" s="6"/>
    </row>
    <row r="51" spans="1:15" s="14" customFormat="1" ht="94.5" x14ac:dyDescent="0.25">
      <c r="A51" s="17" t="s">
        <v>154</v>
      </c>
      <c r="B51" s="61" t="s">
        <v>5</v>
      </c>
      <c r="C51" s="31">
        <v>3779963</v>
      </c>
      <c r="D51" s="31">
        <v>4305566.9000000004</v>
      </c>
      <c r="E51" s="31">
        <v>4496475.7</v>
      </c>
      <c r="F51" s="31">
        <v>4549985.3</v>
      </c>
      <c r="G51" s="31">
        <v>4732788</v>
      </c>
      <c r="H51" s="31">
        <v>4827006.5999999996</v>
      </c>
      <c r="I51" s="31">
        <v>4976715.9000000004</v>
      </c>
      <c r="J51" s="31">
        <v>5125914.0999999996</v>
      </c>
      <c r="K51" s="115">
        <v>5238371.7</v>
      </c>
      <c r="L51" s="115">
        <v>5453921.2999999998</v>
      </c>
      <c r="M51" s="115">
        <v>5524638.2999999998</v>
      </c>
      <c r="N51" s="115">
        <v>5831087.2999999998</v>
      </c>
      <c r="O51" s="13"/>
    </row>
    <row r="52" spans="1:15" s="9" customFormat="1" ht="110.25" x14ac:dyDescent="0.25">
      <c r="A52" s="27" t="s">
        <v>61</v>
      </c>
      <c r="B52" s="61" t="s">
        <v>4</v>
      </c>
      <c r="C52" s="32">
        <v>78.8</v>
      </c>
      <c r="D52" s="32">
        <v>113.9</v>
      </c>
      <c r="E52" s="32">
        <v>104.4</v>
      </c>
      <c r="F52" s="32">
        <v>105.7</v>
      </c>
      <c r="G52" s="32">
        <v>105.3</v>
      </c>
      <c r="H52" s="32">
        <v>106.1</v>
      </c>
      <c r="I52" s="32">
        <v>105.2</v>
      </c>
      <c r="J52" s="32">
        <v>106.2</v>
      </c>
      <c r="K52" s="63">
        <v>105.3</v>
      </c>
      <c r="L52" s="63">
        <v>106.4</v>
      </c>
      <c r="M52" s="63">
        <v>105.5</v>
      </c>
      <c r="N52" s="63">
        <v>106.9</v>
      </c>
      <c r="O52" s="6"/>
    </row>
    <row r="53" spans="1:15" s="9" customFormat="1" ht="94.5" x14ac:dyDescent="0.25">
      <c r="A53" s="17" t="s">
        <v>161</v>
      </c>
      <c r="B53" s="61"/>
      <c r="C53" s="32">
        <v>7562004</v>
      </c>
      <c r="D53" s="32">
        <v>8477913.9000000004</v>
      </c>
      <c r="E53" s="32">
        <v>9209557.9000000004</v>
      </c>
      <c r="F53" s="32">
        <v>9381320.4000000004</v>
      </c>
      <c r="G53" s="32">
        <v>9863436.5</v>
      </c>
      <c r="H53" s="32">
        <v>10333055.4</v>
      </c>
      <c r="I53" s="32">
        <v>10473194.199999999</v>
      </c>
      <c r="J53" s="32">
        <v>11283696.5</v>
      </c>
      <c r="K53" s="63">
        <v>11142452.300000001</v>
      </c>
      <c r="L53" s="63">
        <v>12368736.800000001</v>
      </c>
      <c r="M53" s="63">
        <v>11866076.5</v>
      </c>
      <c r="N53" s="63">
        <v>13596704.9</v>
      </c>
      <c r="O53" s="6"/>
    </row>
    <row r="54" spans="1:15" s="9" customFormat="1" ht="126" x14ac:dyDescent="0.25">
      <c r="A54" s="27" t="s">
        <v>160</v>
      </c>
      <c r="B54" s="61"/>
      <c r="C54" s="32">
        <v>229.1</v>
      </c>
      <c r="D54" s="32">
        <v>112.1</v>
      </c>
      <c r="E54" s="32">
        <v>108.6</v>
      </c>
      <c r="F54" s="32">
        <v>110.7</v>
      </c>
      <c r="G54" s="32">
        <v>107.1</v>
      </c>
      <c r="H54" s="32">
        <v>110.1</v>
      </c>
      <c r="I54" s="32">
        <v>106.2</v>
      </c>
      <c r="J54" s="32">
        <v>109.2</v>
      </c>
      <c r="K54" s="63">
        <v>106.4</v>
      </c>
      <c r="L54" s="63">
        <v>109.6</v>
      </c>
      <c r="M54" s="63">
        <v>106.5</v>
      </c>
      <c r="N54" s="63">
        <v>109.9</v>
      </c>
      <c r="O54" s="6"/>
    </row>
    <row r="55" spans="1:15" s="9" customFormat="1" ht="78.75" x14ac:dyDescent="0.25">
      <c r="A55" s="17" t="s">
        <v>137</v>
      </c>
      <c r="B55" s="61" t="s">
        <v>5</v>
      </c>
      <c r="C55" s="31">
        <v>13638077</v>
      </c>
      <c r="D55" s="31">
        <v>14804759.9</v>
      </c>
      <c r="E55" s="31">
        <v>15845904.699999999</v>
      </c>
      <c r="F55" s="31">
        <v>15957044</v>
      </c>
      <c r="G55" s="31">
        <v>16738029.1</v>
      </c>
      <c r="H55" s="31">
        <v>16956545.399999999</v>
      </c>
      <c r="I55" s="31">
        <v>17528834</v>
      </c>
      <c r="J55" s="31">
        <v>17864059.699999999</v>
      </c>
      <c r="K55" s="115">
        <v>18357001.300000001</v>
      </c>
      <c r="L55" s="115">
        <v>18820144.199999999</v>
      </c>
      <c r="M55" s="115">
        <v>19224296.199999999</v>
      </c>
      <c r="N55" s="115">
        <v>19827398.300000001</v>
      </c>
      <c r="O55" s="6"/>
    </row>
    <row r="56" spans="1:15" s="9" customFormat="1" ht="94.5" x14ac:dyDescent="0.25">
      <c r="A56" s="27" t="s">
        <v>138</v>
      </c>
      <c r="B56" s="61" t="s">
        <v>4</v>
      </c>
      <c r="C56" s="32">
        <v>91.6</v>
      </c>
      <c r="D56" s="32">
        <v>108.6</v>
      </c>
      <c r="E56" s="32">
        <v>107</v>
      </c>
      <c r="F56" s="32">
        <v>107.8</v>
      </c>
      <c r="G56" s="32">
        <v>105.6</v>
      </c>
      <c r="H56" s="32">
        <v>106.3</v>
      </c>
      <c r="I56" s="32">
        <v>104.7</v>
      </c>
      <c r="J56" s="32">
        <v>105.4</v>
      </c>
      <c r="K56" s="63">
        <v>104.7</v>
      </c>
      <c r="L56" s="63">
        <v>105.4</v>
      </c>
      <c r="M56" s="63">
        <v>104.7</v>
      </c>
      <c r="N56" s="63">
        <v>105.4</v>
      </c>
      <c r="O56" s="6"/>
    </row>
    <row r="57" spans="1:15" s="14" customFormat="1" ht="94.5" x14ac:dyDescent="0.25">
      <c r="A57" s="17" t="s">
        <v>139</v>
      </c>
      <c r="B57" s="61" t="s">
        <v>5</v>
      </c>
      <c r="C57" s="31">
        <v>63447280</v>
      </c>
      <c r="D57" s="31">
        <v>66776993.299999997</v>
      </c>
      <c r="E57" s="31">
        <v>71861927.700000003</v>
      </c>
      <c r="F57" s="31">
        <v>72579112.599999994</v>
      </c>
      <c r="G57" s="31">
        <v>76269219.799999997</v>
      </c>
      <c r="H57" s="31">
        <v>77489815.400000006</v>
      </c>
      <c r="I57" s="31">
        <v>80179542.700000003</v>
      </c>
      <c r="J57" s="31">
        <v>81948579.400000006</v>
      </c>
      <c r="K57" s="115">
        <v>84290347.900000006</v>
      </c>
      <c r="L57" s="115">
        <v>86663900.700000003</v>
      </c>
      <c r="M57" s="115">
        <v>88611914</v>
      </c>
      <c r="N57" s="115">
        <v>91650541.5</v>
      </c>
      <c r="O57" s="13"/>
    </row>
    <row r="58" spans="1:15" s="9" customFormat="1" ht="110.25" x14ac:dyDescent="0.25">
      <c r="A58" s="27" t="s">
        <v>140</v>
      </c>
      <c r="B58" s="61" t="s">
        <v>4</v>
      </c>
      <c r="C58" s="32">
        <v>98.9</v>
      </c>
      <c r="D58" s="32">
        <v>105.2</v>
      </c>
      <c r="E58" s="32">
        <v>107.6</v>
      </c>
      <c r="F58" s="32">
        <v>108.7</v>
      </c>
      <c r="G58" s="32">
        <v>106.1</v>
      </c>
      <c r="H58" s="32">
        <v>106.8</v>
      </c>
      <c r="I58" s="32">
        <v>105.1</v>
      </c>
      <c r="J58" s="32">
        <v>105.8</v>
      </c>
      <c r="K58" s="63">
        <v>105.1</v>
      </c>
      <c r="L58" s="63">
        <v>105.8</v>
      </c>
      <c r="M58" s="63">
        <v>105.1</v>
      </c>
      <c r="N58" s="63">
        <v>105.8</v>
      </c>
      <c r="O58" s="6"/>
    </row>
    <row r="59" spans="1:15" s="14" customFormat="1" ht="110.25" x14ac:dyDescent="0.25">
      <c r="A59" s="17" t="s">
        <v>141</v>
      </c>
      <c r="B59" s="61" t="s">
        <v>5</v>
      </c>
      <c r="C59" s="31">
        <v>12990659</v>
      </c>
      <c r="D59" s="31">
        <v>13722422.800000001</v>
      </c>
      <c r="E59" s="31">
        <v>14871401.300000001</v>
      </c>
      <c r="F59" s="31">
        <v>14570743</v>
      </c>
      <c r="G59" s="31">
        <v>15605899.800000001</v>
      </c>
      <c r="H59" s="31">
        <v>15441782</v>
      </c>
      <c r="I59" s="31">
        <v>16376675.199999999</v>
      </c>
      <c r="J59" s="31">
        <v>16364891.699999999</v>
      </c>
      <c r="K59" s="115">
        <v>17185519.199999999</v>
      </c>
      <c r="L59" s="115">
        <v>17343184.899999999</v>
      </c>
      <c r="M59" s="115">
        <v>18034312</v>
      </c>
      <c r="N59" s="115">
        <v>18379960.5</v>
      </c>
      <c r="O59" s="13"/>
    </row>
    <row r="60" spans="1:15" s="9" customFormat="1" ht="126" x14ac:dyDescent="0.25">
      <c r="A60" s="27" t="s">
        <v>142</v>
      </c>
      <c r="B60" s="61" t="s">
        <v>4</v>
      </c>
      <c r="C60" s="32">
        <v>138.69999999999999</v>
      </c>
      <c r="D60" s="32">
        <v>105.6</v>
      </c>
      <c r="E60" s="32">
        <v>108.4</v>
      </c>
      <c r="F60" s="32">
        <v>106.2</v>
      </c>
      <c r="G60" s="32">
        <v>104.9</v>
      </c>
      <c r="H60" s="32">
        <v>106</v>
      </c>
      <c r="I60" s="32">
        <v>104.9</v>
      </c>
      <c r="J60" s="32">
        <v>106</v>
      </c>
      <c r="K60" s="63">
        <v>104.9</v>
      </c>
      <c r="L60" s="63">
        <v>106</v>
      </c>
      <c r="M60" s="63">
        <v>104.9</v>
      </c>
      <c r="N60" s="63">
        <v>106</v>
      </c>
      <c r="O60" s="6"/>
    </row>
    <row r="61" spans="1:15" x14ac:dyDescent="0.25">
      <c r="A61" s="23" t="s">
        <v>114</v>
      </c>
      <c r="B61" s="61"/>
      <c r="C61" s="36"/>
      <c r="D61" s="36"/>
      <c r="E61" s="36"/>
      <c r="F61" s="36"/>
      <c r="G61" s="36"/>
      <c r="H61" s="36"/>
      <c r="I61" s="36"/>
      <c r="J61" s="36"/>
      <c r="K61" s="108"/>
      <c r="L61" s="108"/>
      <c r="M61" s="108"/>
      <c r="N61" s="56"/>
    </row>
    <row r="62" spans="1:15" s="9" customFormat="1" ht="94.5" x14ac:dyDescent="0.25">
      <c r="A62" s="17" t="s">
        <v>115</v>
      </c>
      <c r="B62" s="68" t="s">
        <v>30</v>
      </c>
      <c r="C62" s="63">
        <v>1883836.6</v>
      </c>
      <c r="D62" s="63">
        <v>1977491.6</v>
      </c>
      <c r="E62" s="63">
        <v>2048702.49</v>
      </c>
      <c r="F62" s="63">
        <v>2065743.79</v>
      </c>
      <c r="G62" s="63">
        <v>2115765.15</v>
      </c>
      <c r="H62" s="63">
        <v>2158421.83</v>
      </c>
      <c r="I62" s="63">
        <v>2183147.0699999998</v>
      </c>
      <c r="J62" s="63">
        <v>2256462.48</v>
      </c>
      <c r="K62" s="63">
        <v>2253078.23</v>
      </c>
      <c r="L62" s="63">
        <v>2359536.61</v>
      </c>
      <c r="M62" s="63">
        <v>2325667.4900000002</v>
      </c>
      <c r="N62" s="63">
        <v>2467929.06</v>
      </c>
      <c r="O62" s="6"/>
    </row>
    <row r="63" spans="1:15" s="9" customFormat="1" ht="110.25" x14ac:dyDescent="0.25">
      <c r="A63" s="27" t="s">
        <v>97</v>
      </c>
      <c r="B63" s="69" t="s">
        <v>4</v>
      </c>
      <c r="C63" s="63">
        <v>215.6</v>
      </c>
      <c r="D63" s="63">
        <f>D62/C62*100</f>
        <v>104.97150336711793</v>
      </c>
      <c r="E63" s="63">
        <f>E62/D62*100</f>
        <v>103.6010716809113</v>
      </c>
      <c r="F63" s="63">
        <f>F62/D62*100</f>
        <v>104.46283513922386</v>
      </c>
      <c r="G63" s="63">
        <f t="shared" ref="G63:J63" si="0">G62/E62*100</f>
        <v>103.27342112031113</v>
      </c>
      <c r="H63" s="63">
        <f t="shared" si="0"/>
        <v>104.48642471775263</v>
      </c>
      <c r="I63" s="63">
        <f t="shared" si="0"/>
        <v>103.18475422473045</v>
      </c>
      <c r="J63" s="63">
        <f t="shared" si="0"/>
        <v>104.54223769595583</v>
      </c>
      <c r="K63" s="63">
        <v>103.2</v>
      </c>
      <c r="L63" s="63">
        <v>104.57</v>
      </c>
      <c r="M63" s="63">
        <v>103.22</v>
      </c>
      <c r="N63" s="63">
        <v>104.59</v>
      </c>
      <c r="O63" s="6"/>
    </row>
    <row r="64" spans="1:15" s="9" customFormat="1" ht="47.25" x14ac:dyDescent="0.25">
      <c r="A64" s="17" t="s">
        <v>43</v>
      </c>
      <c r="B64" s="61" t="s">
        <v>4</v>
      </c>
      <c r="C64" s="63">
        <v>102.7</v>
      </c>
      <c r="D64" s="63">
        <v>97.5</v>
      </c>
      <c r="E64" s="63">
        <v>100.8</v>
      </c>
      <c r="F64" s="63">
        <v>103.5</v>
      </c>
      <c r="G64" s="63">
        <v>102.3</v>
      </c>
      <c r="H64" s="63">
        <v>104</v>
      </c>
      <c r="I64" s="63">
        <v>103</v>
      </c>
      <c r="J64" s="63">
        <v>104.3</v>
      </c>
      <c r="K64" s="63">
        <v>103.1</v>
      </c>
      <c r="L64" s="63">
        <v>104.4</v>
      </c>
      <c r="M64" s="63">
        <v>103.2</v>
      </c>
      <c r="N64" s="63">
        <v>104.5</v>
      </c>
      <c r="O64" s="6"/>
    </row>
    <row r="65" spans="1:15" s="3" customFormat="1" x14ac:dyDescent="0.25">
      <c r="A65" s="19" t="s">
        <v>111</v>
      </c>
      <c r="B65" s="61"/>
      <c r="C65" s="70"/>
      <c r="D65" s="71"/>
      <c r="E65" s="71"/>
      <c r="F65" s="70"/>
      <c r="G65" s="71"/>
      <c r="H65" s="70"/>
      <c r="I65" s="71"/>
      <c r="J65" s="71"/>
      <c r="K65" s="56"/>
      <c r="L65" s="56"/>
      <c r="M65" s="56"/>
      <c r="N65" s="56"/>
      <c r="O65" s="2"/>
    </row>
    <row r="66" spans="1:15" s="5" customFormat="1" ht="31.5" x14ac:dyDescent="0.25">
      <c r="A66" s="15" t="s">
        <v>66</v>
      </c>
      <c r="B66" s="72" t="s">
        <v>5</v>
      </c>
      <c r="C66" s="36">
        <v>347526741.50999999</v>
      </c>
      <c r="D66" s="36">
        <v>413534249.94999999</v>
      </c>
      <c r="E66" s="36">
        <v>450387020.19</v>
      </c>
      <c r="F66" s="36">
        <v>455896373.16000003</v>
      </c>
      <c r="G66" s="36">
        <v>485354334.06</v>
      </c>
      <c r="H66" s="36">
        <v>494770566.25999999</v>
      </c>
      <c r="I66" s="36">
        <v>520627282.51999998</v>
      </c>
      <c r="J66" s="36">
        <v>534218934.99000001</v>
      </c>
      <c r="K66" s="36">
        <v>553571188.05999994</v>
      </c>
      <c r="L66" s="36">
        <v>570974809</v>
      </c>
      <c r="M66" s="36">
        <v>587293771.45000005</v>
      </c>
      <c r="N66" s="36">
        <v>610275973.59000003</v>
      </c>
      <c r="O66" s="4"/>
    </row>
    <row r="67" spans="1:15" s="5" customFormat="1" x14ac:dyDescent="0.25">
      <c r="A67" s="16" t="s">
        <v>67</v>
      </c>
      <c r="B67" s="65" t="s">
        <v>4</v>
      </c>
      <c r="C67" s="33">
        <v>115.81481550442925</v>
      </c>
      <c r="D67" s="33">
        <v>118.99350483165642</v>
      </c>
      <c r="E67" s="33">
        <v>108.91166094330902</v>
      </c>
      <c r="F67" s="33">
        <v>110.24392132335399</v>
      </c>
      <c r="G67" s="33">
        <v>107.76383694522296</v>
      </c>
      <c r="H67" s="33">
        <v>108.52698011843074</v>
      </c>
      <c r="I67" s="33">
        <v>107.26746337360191</v>
      </c>
      <c r="J67" s="33">
        <v>107.97306295485451</v>
      </c>
      <c r="K67" s="33">
        <v>106.32773322606934</v>
      </c>
      <c r="L67" s="33">
        <v>106.88030161467191</v>
      </c>
      <c r="M67" s="33">
        <v>106.09182416234152</v>
      </c>
      <c r="N67" s="33">
        <v>106.8831696198352</v>
      </c>
      <c r="O67" s="4"/>
    </row>
    <row r="68" spans="1:15" s="5" customFormat="1" ht="31.5" x14ac:dyDescent="0.25">
      <c r="A68" s="17" t="s">
        <v>17</v>
      </c>
      <c r="B68" s="65" t="s">
        <v>5</v>
      </c>
      <c r="C68" s="34">
        <v>2698448.55</v>
      </c>
      <c r="D68" s="34">
        <v>3213608.06</v>
      </c>
      <c r="E68" s="34">
        <v>4088761.2399999998</v>
      </c>
      <c r="F68" s="34">
        <v>4227575.9800000004</v>
      </c>
      <c r="G68" s="34">
        <v>5164583</v>
      </c>
      <c r="H68" s="34">
        <v>5367902.09</v>
      </c>
      <c r="I68" s="34">
        <v>6418587.5299999993</v>
      </c>
      <c r="J68" s="34">
        <v>6692121.3100000005</v>
      </c>
      <c r="K68" s="34">
        <v>7818818.6000000006</v>
      </c>
      <c r="L68" s="34">
        <v>8208737.1600000001</v>
      </c>
      <c r="M68" s="34">
        <v>9382582.3200000003</v>
      </c>
      <c r="N68" s="34">
        <v>9952042.6799999997</v>
      </c>
      <c r="O68" s="4"/>
    </row>
    <row r="69" spans="1:15" s="8" customFormat="1" x14ac:dyDescent="0.25">
      <c r="A69" s="17" t="s">
        <v>24</v>
      </c>
      <c r="B69" s="65" t="s">
        <v>5</v>
      </c>
      <c r="C69" s="32">
        <v>12623251.119999999</v>
      </c>
      <c r="D69" s="32">
        <v>16150316.510000002</v>
      </c>
      <c r="E69" s="32">
        <v>17938819.609999999</v>
      </c>
      <c r="F69" s="32">
        <v>18334359.07</v>
      </c>
      <c r="G69" s="32">
        <v>19768959.66</v>
      </c>
      <c r="H69" s="32">
        <v>20505126.719999999</v>
      </c>
      <c r="I69" s="32">
        <v>21580430.420000002</v>
      </c>
      <c r="J69" s="32">
        <v>22421830.020000003</v>
      </c>
      <c r="K69" s="32">
        <v>23026319.258140001</v>
      </c>
      <c r="L69" s="32">
        <v>24013779.951420002</v>
      </c>
      <c r="M69" s="32">
        <v>24511482.850000001</v>
      </c>
      <c r="N69" s="32">
        <v>25694744.548019398</v>
      </c>
    </row>
    <row r="70" spans="1:15" s="5" customFormat="1" x14ac:dyDescent="0.25">
      <c r="A70" s="17" t="s">
        <v>25</v>
      </c>
      <c r="B70" s="65" t="s">
        <v>5</v>
      </c>
      <c r="C70" s="32">
        <v>43320603.340000004</v>
      </c>
      <c r="D70" s="32">
        <v>49180959.609999999</v>
      </c>
      <c r="E70" s="32">
        <v>53452079.990000002</v>
      </c>
      <c r="F70" s="32">
        <v>53840492.579999998</v>
      </c>
      <c r="G70" s="32">
        <v>57293050.699999996</v>
      </c>
      <c r="H70" s="32">
        <v>57902295.939999998</v>
      </c>
      <c r="I70" s="32">
        <v>60829550.140000001</v>
      </c>
      <c r="J70" s="32">
        <v>61584372.469999999</v>
      </c>
      <c r="K70" s="32">
        <v>64357664.048119999</v>
      </c>
      <c r="L70" s="32">
        <v>65341019.189999998</v>
      </c>
      <c r="M70" s="32">
        <v>67704262.578622252</v>
      </c>
      <c r="N70" s="32">
        <v>69326821.360589996</v>
      </c>
      <c r="O70" s="4"/>
    </row>
    <row r="71" spans="1:15" s="5" customFormat="1" ht="47.25" x14ac:dyDescent="0.25">
      <c r="A71" s="17" t="s">
        <v>18</v>
      </c>
      <c r="B71" s="65" t="s">
        <v>5</v>
      </c>
      <c r="C71" s="32">
        <v>12731682.289999999</v>
      </c>
      <c r="D71" s="32">
        <v>16834908.100000001</v>
      </c>
      <c r="E71" s="32">
        <v>19340888.449999999</v>
      </c>
      <c r="F71" s="32">
        <v>19909830.310000002</v>
      </c>
      <c r="G71" s="32">
        <v>20916277.5</v>
      </c>
      <c r="H71" s="32">
        <v>21650670.219999999</v>
      </c>
      <c r="I71" s="32">
        <v>23525187.120000001</v>
      </c>
      <c r="J71" s="32">
        <v>24387362.450000003</v>
      </c>
      <c r="K71" s="32">
        <v>25948281.39336</v>
      </c>
      <c r="L71" s="32">
        <v>27118747.044400007</v>
      </c>
      <c r="M71" s="32">
        <v>28646902.658269443</v>
      </c>
      <c r="N71" s="32">
        <v>30074690.47223961</v>
      </c>
      <c r="O71" s="4"/>
    </row>
    <row r="72" spans="1:15" s="5" customFormat="1" ht="47.25" x14ac:dyDescent="0.25">
      <c r="A72" s="18" t="s">
        <v>26</v>
      </c>
      <c r="B72" s="65" t="s">
        <v>5</v>
      </c>
      <c r="C72" s="32">
        <v>2815867.11</v>
      </c>
      <c r="D72" s="32">
        <v>3819670.31</v>
      </c>
      <c r="E72" s="32">
        <v>4916433.55</v>
      </c>
      <c r="F72" s="32">
        <v>5280864.0199999996</v>
      </c>
      <c r="G72" s="32">
        <v>5821489.25</v>
      </c>
      <c r="H72" s="32">
        <v>6285838.9100000001</v>
      </c>
      <c r="I72" s="32">
        <v>6868699.6699999999</v>
      </c>
      <c r="J72" s="32">
        <v>7542885.6199999992</v>
      </c>
      <c r="K72" s="32">
        <v>7899004.6204999993</v>
      </c>
      <c r="L72" s="32">
        <v>8772375.9760599975</v>
      </c>
      <c r="M72" s="32">
        <v>9139148.3459184989</v>
      </c>
      <c r="N72" s="32">
        <v>10175956.132229598</v>
      </c>
      <c r="O72" s="4"/>
    </row>
    <row r="73" spans="1:15" s="5" customFormat="1" x14ac:dyDescent="0.25">
      <c r="A73" s="17" t="s">
        <v>6</v>
      </c>
      <c r="B73" s="65" t="s">
        <v>5</v>
      </c>
      <c r="C73" s="32">
        <v>10728486.800000001</v>
      </c>
      <c r="D73" s="32">
        <v>14730110.5</v>
      </c>
      <c r="E73" s="32">
        <v>18902745.57</v>
      </c>
      <c r="F73" s="32">
        <v>19260130.969999999</v>
      </c>
      <c r="G73" s="32">
        <v>23560857.530000001</v>
      </c>
      <c r="H73" s="32">
        <v>24269956.350000001</v>
      </c>
      <c r="I73" s="32">
        <v>29511015.66</v>
      </c>
      <c r="J73" s="32">
        <v>30690926.010000002</v>
      </c>
      <c r="K73" s="32">
        <v>36475615.355760001</v>
      </c>
      <c r="L73" s="32">
        <v>38210202.882450007</v>
      </c>
      <c r="M73" s="32">
        <v>44974433.733652078</v>
      </c>
      <c r="N73" s="32">
        <v>47380651.574238002</v>
      </c>
      <c r="O73" s="4"/>
    </row>
    <row r="74" spans="1:15" s="5" customFormat="1" ht="47.25" x14ac:dyDescent="0.25">
      <c r="A74" s="17" t="s">
        <v>27</v>
      </c>
      <c r="B74" s="65" t="s">
        <v>5</v>
      </c>
      <c r="C74" s="32">
        <v>29451596.350000001</v>
      </c>
      <c r="D74" s="32">
        <v>36947038.899999999</v>
      </c>
      <c r="E74" s="32">
        <v>41016020.539999999</v>
      </c>
      <c r="F74" s="32">
        <v>41367576.149999999</v>
      </c>
      <c r="G74" s="32">
        <v>45376180.119999997</v>
      </c>
      <c r="H74" s="32">
        <v>45954891.109999999</v>
      </c>
      <c r="I74" s="32">
        <v>48588095.399999999</v>
      </c>
      <c r="J74" s="32">
        <v>49414060.169999994</v>
      </c>
      <c r="K74" s="32">
        <v>51551969.219399996</v>
      </c>
      <c r="L74" s="32">
        <v>52873044.381899998</v>
      </c>
      <c r="M74" s="32">
        <v>54181119.649589397</v>
      </c>
      <c r="N74" s="32">
        <v>56204046.177959703</v>
      </c>
      <c r="O74" s="4"/>
    </row>
    <row r="75" spans="1:15" s="3" customFormat="1" x14ac:dyDescent="0.25">
      <c r="A75" s="17" t="s">
        <v>28</v>
      </c>
      <c r="B75" s="65" t="s">
        <v>5</v>
      </c>
      <c r="C75" s="32">
        <v>28980279.23</v>
      </c>
      <c r="D75" s="32">
        <v>34019942.700000003</v>
      </c>
      <c r="E75" s="32">
        <v>36557634.840000004</v>
      </c>
      <c r="F75" s="32">
        <v>36780775.369999997</v>
      </c>
      <c r="G75" s="32">
        <v>38078421.359999999</v>
      </c>
      <c r="H75" s="32">
        <v>38497523.770000003</v>
      </c>
      <c r="I75" s="32">
        <v>39389765.009999998</v>
      </c>
      <c r="J75" s="32">
        <v>39901350.630000003</v>
      </c>
      <c r="K75" s="32">
        <v>40295729.605229996</v>
      </c>
      <c r="L75" s="32">
        <v>41058489.798270009</v>
      </c>
      <c r="M75" s="32">
        <v>40859869.819703214</v>
      </c>
      <c r="N75" s="32">
        <v>41879659.594235413</v>
      </c>
      <c r="O75" s="2"/>
    </row>
    <row r="76" spans="1:15" s="5" customFormat="1" ht="31.5" x14ac:dyDescent="0.25">
      <c r="A76" s="17" t="s">
        <v>29</v>
      </c>
      <c r="B76" s="65" t="s">
        <v>5</v>
      </c>
      <c r="C76" s="34">
        <v>2573931.98</v>
      </c>
      <c r="D76" s="34">
        <v>3626230.41</v>
      </c>
      <c r="E76" s="34">
        <v>4300088.45</v>
      </c>
      <c r="F76" s="34">
        <v>4347724.72</v>
      </c>
      <c r="G76" s="34">
        <v>4906211.9000000004</v>
      </c>
      <c r="H76" s="34">
        <v>5182368.25</v>
      </c>
      <c r="I76" s="34">
        <v>5360789.33</v>
      </c>
      <c r="J76" s="34">
        <v>5705536.75</v>
      </c>
      <c r="K76" s="34">
        <v>5816456.4230500003</v>
      </c>
      <c r="L76" s="34">
        <v>6219035.0575000001</v>
      </c>
      <c r="M76" s="34">
        <v>6241057.7419326492</v>
      </c>
      <c r="N76" s="34">
        <v>6716557.8621000005</v>
      </c>
      <c r="O76" s="4"/>
    </row>
    <row r="77" spans="1:15" ht="31.5" x14ac:dyDescent="0.25">
      <c r="A77" s="17" t="s">
        <v>98</v>
      </c>
      <c r="B77" s="65" t="s">
        <v>5</v>
      </c>
      <c r="C77" s="32">
        <v>9517343.6600000001</v>
      </c>
      <c r="D77" s="32">
        <v>11708266.699999999</v>
      </c>
      <c r="E77" s="32">
        <v>13817119.309999999</v>
      </c>
      <c r="F77" s="32">
        <v>14018295.189999999</v>
      </c>
      <c r="G77" s="32">
        <v>15067101.77</v>
      </c>
      <c r="H77" s="32">
        <v>15387219.290000001</v>
      </c>
      <c r="I77" s="32">
        <v>16060923.049999999</v>
      </c>
      <c r="J77" s="32">
        <v>16460925.879999999</v>
      </c>
      <c r="K77" s="32">
        <v>16944273.817749999</v>
      </c>
      <c r="L77" s="32">
        <v>17432120.506919999</v>
      </c>
      <c r="M77" s="32">
        <v>17689821.865731001</v>
      </c>
      <c r="N77" s="32">
        <v>18321158.652772918</v>
      </c>
    </row>
    <row r="78" spans="1:15" ht="31.5" x14ac:dyDescent="0.25">
      <c r="A78" s="17" t="s">
        <v>99</v>
      </c>
      <c r="B78" s="65" t="s">
        <v>5</v>
      </c>
      <c r="C78" s="32">
        <v>12994375.039999999</v>
      </c>
      <c r="D78" s="32">
        <v>17147136</v>
      </c>
      <c r="E78" s="32">
        <v>18264369.77</v>
      </c>
      <c r="F78" s="32">
        <v>18633403.530000001</v>
      </c>
      <c r="G78" s="32">
        <v>19047133.870000001</v>
      </c>
      <c r="H78" s="32">
        <v>19555653.890000001</v>
      </c>
      <c r="I78" s="32">
        <v>19861636.719999999</v>
      </c>
      <c r="J78" s="32">
        <v>20448169.740000002</v>
      </c>
      <c r="K78" s="32">
        <v>20517070.731759999</v>
      </c>
      <c r="L78" s="32">
        <v>21225200.19012</v>
      </c>
      <c r="M78" s="32">
        <v>20968446.287858721</v>
      </c>
      <c r="N78" s="32">
        <v>21861956.195823602</v>
      </c>
    </row>
    <row r="79" spans="1:15" ht="31.5" x14ac:dyDescent="0.25">
      <c r="A79" s="17" t="s">
        <v>100</v>
      </c>
      <c r="B79" s="65" t="s">
        <v>5</v>
      </c>
      <c r="C79" s="32">
        <v>4781308.37</v>
      </c>
      <c r="D79" s="32">
        <v>6094635.7799999993</v>
      </c>
      <c r="E79" s="32">
        <v>7585388.4000000004</v>
      </c>
      <c r="F79" s="32">
        <v>7627006.5</v>
      </c>
      <c r="G79" s="32">
        <v>9217595.1199999992</v>
      </c>
      <c r="H79" s="32">
        <v>9651960.3399999999</v>
      </c>
      <c r="I79" s="32">
        <v>11086757.41</v>
      </c>
      <c r="J79" s="32">
        <v>11640287.449999999</v>
      </c>
      <c r="K79" s="32">
        <v>13212133.960000001</v>
      </c>
      <c r="L79" s="32">
        <v>13968344.939999999</v>
      </c>
      <c r="M79" s="32">
        <v>15643166.60864</v>
      </c>
      <c r="N79" s="32">
        <v>16720108.893180002</v>
      </c>
    </row>
    <row r="80" spans="1:15" ht="31.5" x14ac:dyDescent="0.25">
      <c r="A80" s="17" t="s">
        <v>101</v>
      </c>
      <c r="B80" s="65" t="s">
        <v>5</v>
      </c>
      <c r="C80" s="32">
        <v>33308698.66</v>
      </c>
      <c r="D80" s="32">
        <v>39074339.5</v>
      </c>
      <c r="E80" s="32">
        <v>41417325.219999999</v>
      </c>
      <c r="F80" s="32">
        <v>41685864.060000002</v>
      </c>
      <c r="G80" s="32">
        <v>43308410.199999996</v>
      </c>
      <c r="H80" s="32">
        <v>43776610.990000002</v>
      </c>
      <c r="I80" s="32">
        <v>44972253.900000006</v>
      </c>
      <c r="J80" s="32">
        <v>45522100.619999997</v>
      </c>
      <c r="K80" s="32">
        <v>46321421.517000005</v>
      </c>
      <c r="L80" s="32">
        <v>46978807.839840002</v>
      </c>
      <c r="M80" s="32">
        <v>47479457.054925002</v>
      </c>
      <c r="N80" s="32">
        <v>48529108.498554729</v>
      </c>
    </row>
    <row r="81" spans="1:14" ht="47.25" x14ac:dyDescent="0.25">
      <c r="A81" s="17" t="s">
        <v>104</v>
      </c>
      <c r="B81" s="65" t="s">
        <v>5</v>
      </c>
      <c r="C81" s="32">
        <v>5150094.5699999994</v>
      </c>
      <c r="D81" s="32">
        <v>6928942.2999999998</v>
      </c>
      <c r="E81" s="32">
        <v>8366623.7400000002</v>
      </c>
      <c r="F81" s="32">
        <v>8632091.629999999</v>
      </c>
      <c r="G81" s="32">
        <v>9895126.0799999982</v>
      </c>
      <c r="H81" s="32">
        <v>10350276.709999999</v>
      </c>
      <c r="I81" s="32">
        <v>11077350.050000001</v>
      </c>
      <c r="J81" s="32">
        <v>11709148.469999999</v>
      </c>
      <c r="K81" s="32">
        <v>12177611.27</v>
      </c>
      <c r="L81" s="32">
        <v>12891772.465469997</v>
      </c>
      <c r="M81" s="32">
        <v>13346661.951919999</v>
      </c>
      <c r="N81" s="32">
        <v>14219625.029413408</v>
      </c>
    </row>
    <row r="82" spans="1:14" ht="47.25" x14ac:dyDescent="0.25">
      <c r="A82" s="17" t="s">
        <v>125</v>
      </c>
      <c r="B82" s="65" t="s">
        <v>5</v>
      </c>
      <c r="C82" s="32">
        <v>46267840.599999994</v>
      </c>
      <c r="D82" s="32">
        <v>54112094.700000003</v>
      </c>
      <c r="E82" s="32">
        <v>59083023.060000002</v>
      </c>
      <c r="F82" s="32">
        <v>59731158.57</v>
      </c>
      <c r="G82" s="32">
        <v>60847304.689999998</v>
      </c>
      <c r="H82" s="32">
        <v>61748945.980000004</v>
      </c>
      <c r="I82" s="32">
        <v>62966768.200000003</v>
      </c>
      <c r="J82" s="32">
        <v>64285112.790000007</v>
      </c>
      <c r="K82" s="32">
        <v>64100166.090000004</v>
      </c>
      <c r="L82" s="32">
        <v>65763670.384170011</v>
      </c>
      <c r="M82" s="32">
        <v>65189868.913530007</v>
      </c>
      <c r="N82" s="32">
        <v>67276234.803005919</v>
      </c>
    </row>
    <row r="83" spans="1:14" x14ac:dyDescent="0.25">
      <c r="A83" s="17" t="s">
        <v>102</v>
      </c>
      <c r="B83" s="65" t="s">
        <v>5</v>
      </c>
      <c r="C83" s="32">
        <v>38755548.469999999</v>
      </c>
      <c r="D83" s="32">
        <v>42948643.519999996</v>
      </c>
      <c r="E83" s="32">
        <v>43314334.789999999</v>
      </c>
      <c r="F83" s="32">
        <v>43666095.950000003</v>
      </c>
      <c r="G83" s="32">
        <v>44539282.109999999</v>
      </c>
      <c r="H83" s="32">
        <v>45034634.420000002</v>
      </c>
      <c r="I83" s="32">
        <v>45590239.43</v>
      </c>
      <c r="J83" s="32">
        <v>46516375.560000002</v>
      </c>
      <c r="K83" s="32">
        <v>46137322.303159997</v>
      </c>
      <c r="L83" s="32">
        <v>47214121.193400003</v>
      </c>
      <c r="M83" s="32">
        <v>46506420.88158527</v>
      </c>
      <c r="N83" s="32">
        <v>47686262.405334003</v>
      </c>
    </row>
    <row r="84" spans="1:14" ht="31.5" x14ac:dyDescent="0.25">
      <c r="A84" s="17" t="s">
        <v>103</v>
      </c>
      <c r="B84" s="65" t="s">
        <v>5</v>
      </c>
      <c r="C84" s="32">
        <v>40099370.82</v>
      </c>
      <c r="D84" s="32">
        <v>44200229.200000003</v>
      </c>
      <c r="E84" s="32">
        <v>44404932.82</v>
      </c>
      <c r="F84" s="32">
        <v>44765039.960000001</v>
      </c>
      <c r="G84" s="32">
        <v>47846211.740000002</v>
      </c>
      <c r="H84" s="32">
        <v>48497892.630000003</v>
      </c>
      <c r="I84" s="32">
        <v>51214339.990000002</v>
      </c>
      <c r="J84" s="32">
        <v>52138629.670000002</v>
      </c>
      <c r="K84" s="32">
        <v>54440843.409370005</v>
      </c>
      <c r="L84" s="32">
        <v>55579779.228219993</v>
      </c>
      <c r="M84" s="32">
        <v>57435089.796885356</v>
      </c>
      <c r="N84" s="32">
        <v>59081305.319597855</v>
      </c>
    </row>
    <row r="85" spans="1:14" ht="47.25" x14ac:dyDescent="0.25">
      <c r="A85" s="17" t="s">
        <v>19</v>
      </c>
      <c r="B85" s="65" t="s">
        <v>5</v>
      </c>
      <c r="C85" s="32">
        <v>8973080.7699999996</v>
      </c>
      <c r="D85" s="32">
        <v>10377954.550000001</v>
      </c>
      <c r="E85" s="32">
        <v>10669641.92</v>
      </c>
      <c r="F85" s="32">
        <v>10793889.66</v>
      </c>
      <c r="G85" s="32">
        <v>11272073.959999999</v>
      </c>
      <c r="H85" s="32">
        <v>11516367.35</v>
      </c>
      <c r="I85" s="32">
        <v>11903522.890000001</v>
      </c>
      <c r="J85" s="32">
        <v>13085170.75</v>
      </c>
      <c r="K85" s="32">
        <v>12343953.236930002</v>
      </c>
      <c r="L85" s="32">
        <v>13621662.750749998</v>
      </c>
      <c r="M85" s="32">
        <v>12801351.470000001</v>
      </c>
      <c r="N85" s="32">
        <v>14166529.260779999</v>
      </c>
    </row>
    <row r="86" spans="1:14" ht="31.5" x14ac:dyDescent="0.25">
      <c r="A86" s="17" t="s">
        <v>20</v>
      </c>
      <c r="B86" s="65" t="s">
        <v>5</v>
      </c>
      <c r="C86" s="34">
        <v>1754933.78</v>
      </c>
      <c r="D86" s="34">
        <v>2419222.6</v>
      </c>
      <c r="E86" s="34">
        <v>2950788.92</v>
      </c>
      <c r="F86" s="34">
        <v>2994198.94</v>
      </c>
      <c r="G86" s="34">
        <v>3428063.5</v>
      </c>
      <c r="H86" s="34">
        <v>3634431.3</v>
      </c>
      <c r="I86" s="34">
        <v>3821370.5999999996</v>
      </c>
      <c r="J86" s="34">
        <v>4072568.63</v>
      </c>
      <c r="K86" s="34">
        <v>4186533.2</v>
      </c>
      <c r="L86" s="34">
        <v>4483898.0616299994</v>
      </c>
      <c r="M86" s="34">
        <v>4592626.9204000002</v>
      </c>
      <c r="N86" s="34">
        <v>5008514.1348407092</v>
      </c>
    </row>
    <row r="87" spans="1:14" ht="47.25" x14ac:dyDescent="0.25">
      <c r="A87" s="15" t="s">
        <v>92</v>
      </c>
      <c r="B87" s="65" t="s">
        <v>5</v>
      </c>
      <c r="C87" s="32">
        <v>87828000.099999994</v>
      </c>
      <c r="D87" s="32">
        <v>97526827.299999997</v>
      </c>
      <c r="E87" s="32">
        <v>98388909.5</v>
      </c>
      <c r="F87" s="32">
        <v>99225025.700000003</v>
      </c>
      <c r="G87" s="32">
        <v>103657567.8</v>
      </c>
      <c r="H87" s="32">
        <v>105048894.40000001</v>
      </c>
      <c r="I87" s="32">
        <v>108708102.3</v>
      </c>
      <c r="J87" s="32">
        <v>111740176.09999999</v>
      </c>
      <c r="K87" s="32">
        <v>112922118.95</v>
      </c>
      <c r="L87" s="32">
        <v>116415563.17</v>
      </c>
      <c r="M87" s="32">
        <v>116742862.15000001</v>
      </c>
      <c r="N87" s="32">
        <v>120934096.98999999</v>
      </c>
    </row>
    <row r="88" spans="1:14" x14ac:dyDescent="0.25">
      <c r="A88" s="15" t="s">
        <v>68</v>
      </c>
      <c r="B88" s="65" t="s">
        <v>8</v>
      </c>
      <c r="C88" s="32">
        <v>74557.034748413498</v>
      </c>
      <c r="D88" s="32">
        <v>88014.02530465016</v>
      </c>
      <c r="E88" s="32">
        <v>94908.31310151772</v>
      </c>
      <c r="F88" s="32">
        <v>95879.438094493016</v>
      </c>
      <c r="G88" s="32">
        <v>101164.04500410196</v>
      </c>
      <c r="H88" s="32">
        <v>102719.73662072654</v>
      </c>
      <c r="I88" s="32">
        <v>107229.27212316837</v>
      </c>
      <c r="J88" s="32">
        <v>109378.21141022869</v>
      </c>
      <c r="K88" s="32">
        <v>113838.60646972549</v>
      </c>
      <c r="L88" s="32">
        <v>116487.90981683457</v>
      </c>
      <c r="M88" s="32">
        <v>120592.51974510419</v>
      </c>
      <c r="N88" s="32">
        <v>124059.50000000001</v>
      </c>
    </row>
    <row r="89" spans="1:14" ht="31.5" x14ac:dyDescent="0.25">
      <c r="A89" s="16" t="s">
        <v>69</v>
      </c>
      <c r="B89" s="65" t="s">
        <v>4</v>
      </c>
      <c r="C89" s="35">
        <v>115.2760448694028</v>
      </c>
      <c r="D89" s="35">
        <v>118.049256655185</v>
      </c>
      <c r="E89" s="35">
        <v>107.8331695124769</v>
      </c>
      <c r="F89" s="35">
        <v>108.93654478660379</v>
      </c>
      <c r="G89" s="35">
        <v>106.59134242107207</v>
      </c>
      <c r="H89" s="35">
        <v>107.13427056121473</v>
      </c>
      <c r="I89" s="35">
        <v>105.99543752804712</v>
      </c>
      <c r="J89" s="35">
        <v>106.48217665713777</v>
      </c>
      <c r="K89" s="35">
        <v>106.16374075445121</v>
      </c>
      <c r="L89" s="35">
        <v>106.50010483343944</v>
      </c>
      <c r="M89" s="35">
        <v>105.93288470829521</v>
      </c>
      <c r="N89" s="35">
        <v>106.49989358987642</v>
      </c>
    </row>
    <row r="90" spans="1:14" ht="31.5" x14ac:dyDescent="0.25">
      <c r="A90" s="16" t="s">
        <v>74</v>
      </c>
      <c r="B90" s="65" t="s">
        <v>4</v>
      </c>
      <c r="C90" s="35">
        <v>108.87423958198224</v>
      </c>
      <c r="D90" s="35">
        <v>109.50765923486554</v>
      </c>
      <c r="E90" s="35">
        <v>102.40566905268462</v>
      </c>
      <c r="F90" s="35">
        <v>103.74909027295598</v>
      </c>
      <c r="G90" s="35">
        <v>102.39322038527577</v>
      </c>
      <c r="H90" s="35">
        <v>103.0137216934757</v>
      </c>
      <c r="I90" s="35">
        <v>101.91868993081454</v>
      </c>
      <c r="J90" s="35">
        <v>102.38670832417093</v>
      </c>
      <c r="K90" s="35">
        <v>102.08051995620309</v>
      </c>
      <c r="L90" s="35">
        <v>102.40394695523023</v>
      </c>
      <c r="M90" s="35">
        <v>101.85854298874538</v>
      </c>
      <c r="N90" s="35">
        <v>102.40374383641964</v>
      </c>
    </row>
    <row r="91" spans="1:14" ht="31.5" x14ac:dyDescent="0.25">
      <c r="A91" s="17" t="s">
        <v>17</v>
      </c>
      <c r="B91" s="65" t="s">
        <v>8</v>
      </c>
      <c r="C91" s="32">
        <v>56500.179020100499</v>
      </c>
      <c r="D91" s="32">
        <v>66783.209891936829</v>
      </c>
      <c r="E91" s="32">
        <v>86217.131410256407</v>
      </c>
      <c r="F91" s="32">
        <v>88494.85012141004</v>
      </c>
      <c r="G91" s="32">
        <v>100650.58855628314</v>
      </c>
      <c r="H91" s="32">
        <v>103739.60439857761</v>
      </c>
      <c r="I91" s="32">
        <v>121288.50207860921</v>
      </c>
      <c r="J91" s="32">
        <v>125348.7920506481</v>
      </c>
      <c r="K91" s="32">
        <v>147413.62368024132</v>
      </c>
      <c r="L91" s="32">
        <v>152687.40975455468</v>
      </c>
      <c r="M91" s="32">
        <v>176178.87787291571</v>
      </c>
      <c r="N91" s="32">
        <v>183157.44037102471</v>
      </c>
    </row>
    <row r="92" spans="1:14" x14ac:dyDescent="0.25">
      <c r="A92" s="17" t="s">
        <v>24</v>
      </c>
      <c r="B92" s="65" t="s">
        <v>8</v>
      </c>
      <c r="C92" s="32">
        <v>170492.31658562936</v>
      </c>
      <c r="D92" s="32">
        <v>216167.6371934897</v>
      </c>
      <c r="E92" s="32">
        <v>232741.96390575537</v>
      </c>
      <c r="F92" s="32">
        <v>236109.2962190285</v>
      </c>
      <c r="G92" s="32">
        <v>247545.19984973705</v>
      </c>
      <c r="H92" s="32">
        <v>254658.80178837554</v>
      </c>
      <c r="I92" s="32">
        <v>263150.30753097258</v>
      </c>
      <c r="J92" s="32">
        <v>271070.04714928195</v>
      </c>
      <c r="K92" s="32">
        <v>278276.88616010675</v>
      </c>
      <c r="L92" s="32">
        <v>286873.53804039618</v>
      </c>
      <c r="M92" s="32">
        <v>293874.33970068564</v>
      </c>
      <c r="N92" s="32">
        <v>303015.48440594657</v>
      </c>
    </row>
    <row r="93" spans="1:14" x14ac:dyDescent="0.25">
      <c r="A93" s="17" t="s">
        <v>25</v>
      </c>
      <c r="B93" s="65" t="s">
        <v>8</v>
      </c>
      <c r="C93" s="32">
        <v>67724.421317574961</v>
      </c>
      <c r="D93" s="32">
        <v>76739.253297008501</v>
      </c>
      <c r="E93" s="32">
        <v>82084.953453730152</v>
      </c>
      <c r="F93" s="32">
        <v>82445.933755972059</v>
      </c>
      <c r="G93" s="32">
        <v>87239.089527603181</v>
      </c>
      <c r="H93" s="32">
        <v>87906.564553349133</v>
      </c>
      <c r="I93" s="32">
        <v>92192.804785634609</v>
      </c>
      <c r="J93" s="32">
        <v>93012.016803803592</v>
      </c>
      <c r="K93" s="32">
        <v>97345.296869462501</v>
      </c>
      <c r="L93" s="32">
        <v>98390.578093543067</v>
      </c>
      <c r="M93" s="32">
        <v>102202.84661344766</v>
      </c>
      <c r="N93" s="32">
        <v>103976.49736777807</v>
      </c>
    </row>
    <row r="94" spans="1:14" ht="47.25" x14ac:dyDescent="0.25">
      <c r="A94" s="17" t="s">
        <v>18</v>
      </c>
      <c r="B94" s="65" t="s">
        <v>8</v>
      </c>
      <c r="C94" s="32">
        <v>89510.969726370255</v>
      </c>
      <c r="D94" s="32">
        <v>117921.24134935979</v>
      </c>
      <c r="E94" s="32">
        <v>126143.90734653414</v>
      </c>
      <c r="F94" s="32">
        <v>129318.20154585608</v>
      </c>
      <c r="G94" s="32">
        <v>134689.98724982614</v>
      </c>
      <c r="H94" s="32">
        <v>138711.65667204838</v>
      </c>
      <c r="I94" s="32">
        <v>150017.77318640955</v>
      </c>
      <c r="J94" s="32">
        <v>154581.28882381279</v>
      </c>
      <c r="K94" s="32">
        <v>165139.32517426118</v>
      </c>
      <c r="L94" s="32">
        <v>171209.55495227076</v>
      </c>
      <c r="M94" s="32">
        <v>182131.68330907534</v>
      </c>
      <c r="N94" s="32">
        <v>189303.48598411595</v>
      </c>
    </row>
    <row r="95" spans="1:14" ht="47.25" x14ac:dyDescent="0.25">
      <c r="A95" s="18" t="s">
        <v>26</v>
      </c>
      <c r="B95" s="65" t="s">
        <v>8</v>
      </c>
      <c r="C95" s="32">
        <v>53513.248004560999</v>
      </c>
      <c r="D95" s="32">
        <v>71369.026718983558</v>
      </c>
      <c r="E95" s="32">
        <v>89162.741204207457</v>
      </c>
      <c r="F95" s="32">
        <v>95191.867113706801</v>
      </c>
      <c r="G95" s="32">
        <v>101426.74141055126</v>
      </c>
      <c r="H95" s="32">
        <v>108518.72988743872</v>
      </c>
      <c r="I95" s="32">
        <v>112786.52988505746</v>
      </c>
      <c r="J95" s="32">
        <v>120926.08727715787</v>
      </c>
      <c r="K95" s="32">
        <v>129059.21330130954</v>
      </c>
      <c r="L95" s="32">
        <v>139520.87252314939</v>
      </c>
      <c r="M95" s="32">
        <v>148652.57321016939</v>
      </c>
      <c r="N95" s="32">
        <v>160878.93849587807</v>
      </c>
    </row>
    <row r="96" spans="1:14" x14ac:dyDescent="0.25">
      <c r="A96" s="17" t="s">
        <v>6</v>
      </c>
      <c r="B96" s="65" t="s">
        <v>8</v>
      </c>
      <c r="C96" s="32">
        <v>61987.143220319405</v>
      </c>
      <c r="D96" s="32">
        <v>83771.869810505232</v>
      </c>
      <c r="E96" s="32">
        <v>111056.73981246476</v>
      </c>
      <c r="F96" s="32">
        <v>112885.84288695079</v>
      </c>
      <c r="G96" s="32">
        <v>136708.31319918303</v>
      </c>
      <c r="H96" s="32">
        <v>140373.15120072183</v>
      </c>
      <c r="I96" s="32">
        <v>169381.58998553618</v>
      </c>
      <c r="J96" s="32">
        <v>175489.03303828737</v>
      </c>
      <c r="K96" s="32">
        <v>208937.76968275721</v>
      </c>
      <c r="L96" s="32">
        <v>217396.86182355005</v>
      </c>
      <c r="M96" s="32">
        <v>257362.90711172789</v>
      </c>
      <c r="N96" s="32">
        <v>268498.11619641632</v>
      </c>
    </row>
    <row r="97" spans="1:15" ht="47.25" x14ac:dyDescent="0.25">
      <c r="A97" s="17" t="s">
        <v>27</v>
      </c>
      <c r="B97" s="65" t="s">
        <v>8</v>
      </c>
      <c r="C97" s="32">
        <v>59482.312494445927</v>
      </c>
      <c r="D97" s="32">
        <v>74305.432675290402</v>
      </c>
      <c r="E97" s="32">
        <v>81786.0287056534</v>
      </c>
      <c r="F97" s="32">
        <v>82429.83220152554</v>
      </c>
      <c r="G97" s="32">
        <v>89353.442740455415</v>
      </c>
      <c r="H97" s="32">
        <v>90290.334775467214</v>
      </c>
      <c r="I97" s="32">
        <v>95295.439996234316</v>
      </c>
      <c r="J97" s="32">
        <v>96323.704035087707</v>
      </c>
      <c r="K97" s="32">
        <v>101007.45438162299</v>
      </c>
      <c r="L97" s="32">
        <v>102655.74035611938</v>
      </c>
      <c r="M97" s="32">
        <v>106052.78177331247</v>
      </c>
      <c r="N97" s="32">
        <v>108796.66201251736</v>
      </c>
    </row>
    <row r="98" spans="1:15" x14ac:dyDescent="0.25">
      <c r="A98" s="17" t="s">
        <v>28</v>
      </c>
      <c r="B98" s="65" t="s">
        <v>8</v>
      </c>
      <c r="C98" s="32">
        <v>72470.989952186617</v>
      </c>
      <c r="D98" s="32">
        <v>84181.940938919739</v>
      </c>
      <c r="E98" s="32">
        <v>88421.360945028151</v>
      </c>
      <c r="F98" s="32">
        <v>88716.449511322076</v>
      </c>
      <c r="G98" s="32">
        <v>90813.398775113048</v>
      </c>
      <c r="H98" s="32">
        <v>91410.046182850856</v>
      </c>
      <c r="I98" s="32">
        <v>93284.085981016251</v>
      </c>
      <c r="J98" s="32">
        <v>93932.386578716934</v>
      </c>
      <c r="K98" s="32">
        <v>95239.14167522917</v>
      </c>
      <c r="L98" s="32">
        <v>96367.323818045596</v>
      </c>
      <c r="M98" s="32">
        <v>96379.730198285775</v>
      </c>
      <c r="N98" s="32">
        <v>97903.05806215787</v>
      </c>
    </row>
    <row r="99" spans="1:15" ht="31.5" x14ac:dyDescent="0.25">
      <c r="A99" s="17" t="s">
        <v>29</v>
      </c>
      <c r="B99" s="65" t="s">
        <v>8</v>
      </c>
      <c r="C99" s="32">
        <v>59121.921628077907</v>
      </c>
      <c r="D99" s="32">
        <v>80197.947850318465</v>
      </c>
      <c r="E99" s="32">
        <v>89877.277192542417</v>
      </c>
      <c r="F99" s="32">
        <v>90374.256256755631</v>
      </c>
      <c r="G99" s="32">
        <v>97601.096124771226</v>
      </c>
      <c r="H99" s="32">
        <v>102337.44569510268</v>
      </c>
      <c r="I99" s="32">
        <v>102133.61777930193</v>
      </c>
      <c r="J99" s="32">
        <v>107085.89996246246</v>
      </c>
      <c r="K99" s="32">
        <v>110318.54185220768</v>
      </c>
      <c r="L99" s="32">
        <v>115912.24524238738</v>
      </c>
      <c r="M99" s="32">
        <v>117548.95273825103</v>
      </c>
      <c r="N99" s="32">
        <v>123578.70173916918</v>
      </c>
    </row>
    <row r="100" spans="1:15" ht="31.5" x14ac:dyDescent="0.25">
      <c r="A100" s="17" t="s">
        <v>98</v>
      </c>
      <c r="B100" s="65" t="s">
        <v>8</v>
      </c>
      <c r="C100" s="32">
        <v>84490.462519086679</v>
      </c>
      <c r="D100" s="32">
        <v>101380.80752978663</v>
      </c>
      <c r="E100" s="32">
        <v>119108.99029343814</v>
      </c>
      <c r="F100" s="32">
        <v>120568.81678535797</v>
      </c>
      <c r="G100" s="32">
        <v>126635.58387964364</v>
      </c>
      <c r="H100" s="32">
        <v>128935.97528071058</v>
      </c>
      <c r="I100" s="32">
        <v>130742.4298297027</v>
      </c>
      <c r="J100" s="32">
        <v>133334.35296785898</v>
      </c>
      <c r="K100" s="32">
        <v>137452.18083740544</v>
      </c>
      <c r="L100" s="32">
        <v>140498.58685866933</v>
      </c>
      <c r="M100" s="32">
        <v>143213.64949526079</v>
      </c>
      <c r="N100" s="32">
        <v>147075.71194069865</v>
      </c>
    </row>
    <row r="101" spans="1:15" ht="31.5" x14ac:dyDescent="0.25">
      <c r="A101" s="17" t="s">
        <v>99</v>
      </c>
      <c r="B101" s="65" t="s">
        <v>8</v>
      </c>
      <c r="C101" s="32">
        <v>91134.875161308417</v>
      </c>
      <c r="D101" s="32">
        <v>119166.70836460679</v>
      </c>
      <c r="E101" s="32">
        <v>124685.08349034705</v>
      </c>
      <c r="F101" s="32">
        <v>126954.75656119698</v>
      </c>
      <c r="G101" s="32">
        <v>127901.78532097771</v>
      </c>
      <c r="H101" s="32">
        <v>130863.07108059638</v>
      </c>
      <c r="I101" s="32">
        <v>130397.57294046586</v>
      </c>
      <c r="J101" s="32">
        <v>133480.66308945639</v>
      </c>
      <c r="K101" s="32">
        <v>134633.37615942155</v>
      </c>
      <c r="L101" s="32">
        <v>138276.37553578414</v>
      </c>
      <c r="M101" s="32">
        <v>137526.54716134813</v>
      </c>
      <c r="N101" s="32">
        <v>142140.38602979807</v>
      </c>
    </row>
    <row r="102" spans="1:15" ht="31.5" x14ac:dyDescent="0.25">
      <c r="A102" s="17" t="s">
        <v>100</v>
      </c>
      <c r="B102" s="65" t="s">
        <v>8</v>
      </c>
      <c r="C102" s="32">
        <v>66340.719974469976</v>
      </c>
      <c r="D102" s="32">
        <v>81706.292631917619</v>
      </c>
      <c r="E102" s="32">
        <v>94670.615545903856</v>
      </c>
      <c r="F102" s="32">
        <v>94764.257492172357</v>
      </c>
      <c r="G102" s="32">
        <v>113327.37188944624</v>
      </c>
      <c r="H102" s="32">
        <v>117902.37882341444</v>
      </c>
      <c r="I102" s="32">
        <v>122047.08729634523</v>
      </c>
      <c r="J102" s="32">
        <v>126966.48614746943</v>
      </c>
      <c r="K102" s="32">
        <v>144864.55279717766</v>
      </c>
      <c r="L102" s="32">
        <v>150851.27067026074</v>
      </c>
      <c r="M102" s="32">
        <v>170836.28537037683</v>
      </c>
      <c r="N102" s="32">
        <v>179492.01887902801</v>
      </c>
    </row>
    <row r="103" spans="1:15" ht="31.5" x14ac:dyDescent="0.25">
      <c r="A103" s="17" t="s">
        <v>101</v>
      </c>
      <c r="B103" s="65" t="s">
        <v>8</v>
      </c>
      <c r="C103" s="32">
        <v>118681.58407445413</v>
      </c>
      <c r="D103" s="32">
        <v>137641.92240492595</v>
      </c>
      <c r="E103" s="32">
        <v>144587.31382570203</v>
      </c>
      <c r="F103" s="32">
        <v>145305.64290793493</v>
      </c>
      <c r="G103" s="32">
        <v>150526.95125681235</v>
      </c>
      <c r="H103" s="32">
        <v>151497.13105620153</v>
      </c>
      <c r="I103" s="32">
        <v>154952.77536591419</v>
      </c>
      <c r="J103" s="32">
        <v>156053.65852153522</v>
      </c>
      <c r="K103" s="32">
        <v>159441.91671018139</v>
      </c>
      <c r="L103" s="32">
        <v>160725.9237467309</v>
      </c>
      <c r="M103" s="32">
        <v>163264.69992800793</v>
      </c>
      <c r="N103" s="32">
        <v>165698.48226584136</v>
      </c>
    </row>
    <row r="104" spans="1:15" ht="47.25" x14ac:dyDescent="0.25">
      <c r="A104" s="17" t="s">
        <v>104</v>
      </c>
      <c r="B104" s="65" t="s">
        <v>8</v>
      </c>
      <c r="C104" s="32">
        <v>60455.634244259745</v>
      </c>
      <c r="D104" s="32">
        <v>79664.991491905806</v>
      </c>
      <c r="E104" s="32">
        <v>92408.037773359858</v>
      </c>
      <c r="F104" s="32">
        <v>94949.969530974995</v>
      </c>
      <c r="G104" s="32">
        <v>107257.26326742973</v>
      </c>
      <c r="H104" s="32">
        <v>110636.61610655037</v>
      </c>
      <c r="I104" s="32">
        <v>117623.91745242951</v>
      </c>
      <c r="J104" s="32">
        <v>121878.88739695228</v>
      </c>
      <c r="K104" s="32">
        <v>128791.78230587672</v>
      </c>
      <c r="L104" s="32">
        <v>133521.04977516859</v>
      </c>
      <c r="M104" s="32">
        <v>140593.41972832754</v>
      </c>
      <c r="N104" s="32">
        <v>146541.01283782185</v>
      </c>
    </row>
    <row r="105" spans="1:15" ht="47.25" x14ac:dyDescent="0.25">
      <c r="A105" s="17" t="s">
        <v>125</v>
      </c>
      <c r="B105" s="65" t="s">
        <v>8</v>
      </c>
      <c r="C105" s="32">
        <v>98165.679235515257</v>
      </c>
      <c r="D105" s="32">
        <v>114253.09681260768</v>
      </c>
      <c r="E105" s="32">
        <v>122914.47824350301</v>
      </c>
      <c r="F105" s="32">
        <v>124207.02551466002</v>
      </c>
      <c r="G105" s="32">
        <v>125959.07999221647</v>
      </c>
      <c r="H105" s="32">
        <v>127291.16878994023</v>
      </c>
      <c r="I105" s="32">
        <v>128703.22990761181</v>
      </c>
      <c r="J105" s="32">
        <v>130791.58994360213</v>
      </c>
      <c r="K105" s="32">
        <v>131019.87999754724</v>
      </c>
      <c r="L105" s="32">
        <v>133399.59771914757</v>
      </c>
      <c r="M105" s="32">
        <v>133114.1038536519</v>
      </c>
      <c r="N105" s="32">
        <v>136059.60963777461</v>
      </c>
    </row>
    <row r="106" spans="1:15" x14ac:dyDescent="0.25">
      <c r="A106" s="17" t="s">
        <v>102</v>
      </c>
      <c r="B106" s="65" t="s">
        <v>8</v>
      </c>
      <c r="C106" s="32">
        <v>57004.183831662434</v>
      </c>
      <c r="D106" s="32">
        <v>63057.024025558349</v>
      </c>
      <c r="E106" s="32">
        <v>64373.089940909311</v>
      </c>
      <c r="F106" s="32">
        <v>64856.545274421034</v>
      </c>
      <c r="G106" s="32">
        <v>66158.191196392276</v>
      </c>
      <c r="H106" s="32">
        <v>66789.218751853827</v>
      </c>
      <c r="I106" s="32">
        <v>67482.310861057325</v>
      </c>
      <c r="J106" s="32">
        <v>68729.86932624114</v>
      </c>
      <c r="K106" s="32">
        <v>68223.874716673352</v>
      </c>
      <c r="L106" s="32">
        <v>69552.160883484306</v>
      </c>
      <c r="M106" s="32">
        <v>68700.964749657069</v>
      </c>
      <c r="N106" s="32">
        <v>70037.56978297024</v>
      </c>
    </row>
    <row r="107" spans="1:15" s="5" customFormat="1" ht="31.5" x14ac:dyDescent="0.25">
      <c r="A107" s="17" t="s">
        <v>103</v>
      </c>
      <c r="B107" s="65" t="s">
        <v>8</v>
      </c>
      <c r="C107" s="32">
        <v>66577.956904624341</v>
      </c>
      <c r="D107" s="32">
        <v>72944.894213948588</v>
      </c>
      <c r="E107" s="32">
        <v>75034.696008056882</v>
      </c>
      <c r="F107" s="32">
        <v>75529.864277519067</v>
      </c>
      <c r="G107" s="32">
        <v>80336.570120825025</v>
      </c>
      <c r="H107" s="32">
        <v>81081.17268532452</v>
      </c>
      <c r="I107" s="32">
        <v>85504.300713894569</v>
      </c>
      <c r="J107" s="32">
        <v>86475.714629275797</v>
      </c>
      <c r="K107" s="32">
        <v>90845.648834452688</v>
      </c>
      <c r="L107" s="32">
        <v>92008.296032346538</v>
      </c>
      <c r="M107" s="32">
        <v>95842.159520347588</v>
      </c>
      <c r="N107" s="32">
        <v>97609.599483417522</v>
      </c>
      <c r="O107" s="4"/>
    </row>
    <row r="108" spans="1:15" s="5" customFormat="1" ht="47.25" x14ac:dyDescent="0.25">
      <c r="A108" s="17" t="s">
        <v>19</v>
      </c>
      <c r="B108" s="65" t="s">
        <v>8</v>
      </c>
      <c r="C108" s="36">
        <v>68651.921670339099</v>
      </c>
      <c r="D108" s="36">
        <v>77514.524140300564</v>
      </c>
      <c r="E108" s="36">
        <v>74280.436647173483</v>
      </c>
      <c r="F108" s="36">
        <v>75095.241693104035</v>
      </c>
      <c r="G108" s="36">
        <v>77522.447525515119</v>
      </c>
      <c r="H108" s="36">
        <v>78935.456421012233</v>
      </c>
      <c r="I108" s="36">
        <v>80106.617203693226</v>
      </c>
      <c r="J108" s="36">
        <v>86893.847783355915</v>
      </c>
      <c r="K108" s="36">
        <v>82987.574465764133</v>
      </c>
      <c r="L108" s="36">
        <v>90096.11109808115</v>
      </c>
      <c r="M108" s="36">
        <v>85976.655629848305</v>
      </c>
      <c r="N108" s="36">
        <v>93419.696452646473</v>
      </c>
      <c r="O108" s="4"/>
    </row>
    <row r="109" spans="1:15" ht="31.5" x14ac:dyDescent="0.25">
      <c r="A109" s="17" t="s">
        <v>20</v>
      </c>
      <c r="B109" s="65" t="s">
        <v>8</v>
      </c>
      <c r="C109" s="32">
        <v>110123.85667670684</v>
      </c>
      <c r="D109" s="32">
        <v>144724.97008853793</v>
      </c>
      <c r="E109" s="32">
        <v>149301.20016191056</v>
      </c>
      <c r="F109" s="32">
        <v>150311.19176706826</v>
      </c>
      <c r="G109" s="32">
        <v>164179.28639846743</v>
      </c>
      <c r="H109" s="32">
        <v>168823.4531772575</v>
      </c>
      <c r="I109" s="32">
        <v>180423.54107648722</v>
      </c>
      <c r="J109" s="32">
        <v>185962.03789954336</v>
      </c>
      <c r="K109" s="32">
        <v>196681.05177605833</v>
      </c>
      <c r="L109" s="32">
        <v>202717.03339346263</v>
      </c>
      <c r="M109" s="32">
        <v>214792.54733532699</v>
      </c>
      <c r="N109" s="32">
        <v>224192.99633712647</v>
      </c>
    </row>
    <row r="110" spans="1:15" s="9" customFormat="1" ht="31.5" x14ac:dyDescent="0.25">
      <c r="A110" s="37" t="s">
        <v>143</v>
      </c>
      <c r="B110" s="61" t="s">
        <v>8</v>
      </c>
      <c r="C110" s="73">
        <v>52220.747845040445</v>
      </c>
      <c r="D110" s="73">
        <v>60502.490278847916</v>
      </c>
      <c r="E110" s="73">
        <v>63129.208318288918</v>
      </c>
      <c r="F110" s="73">
        <v>62770.783256788338</v>
      </c>
      <c r="G110" s="73">
        <v>64640.02940082542</v>
      </c>
      <c r="H110" s="73">
        <v>64662.519968962792</v>
      </c>
      <c r="I110" s="73">
        <v>72209.170803931978</v>
      </c>
      <c r="J110" s="73">
        <v>73937.758375026679</v>
      </c>
      <c r="K110" s="73">
        <v>84827.317124800538</v>
      </c>
      <c r="L110" s="73">
        <v>86884.919612471043</v>
      </c>
      <c r="M110" s="73">
        <v>94307.663222130752</v>
      </c>
      <c r="N110" s="73">
        <v>97018.965771970426</v>
      </c>
      <c r="O110" s="6"/>
    </row>
    <row r="111" spans="1:15" x14ac:dyDescent="0.25">
      <c r="A111" s="15" t="s">
        <v>75</v>
      </c>
      <c r="B111" s="65" t="s">
        <v>5</v>
      </c>
      <c r="C111" s="32">
        <v>731343626.36544001</v>
      </c>
      <c r="D111" s="32">
        <v>869681764.69433272</v>
      </c>
      <c r="E111" s="32">
        <v>939923537.31041479</v>
      </c>
      <c r="F111" s="32">
        <v>954682058.15257204</v>
      </c>
      <c r="G111" s="32">
        <v>1007592043.0086745</v>
      </c>
      <c r="H111" s="32">
        <v>1030849208.9781319</v>
      </c>
      <c r="I111" s="32">
        <v>1073990906.9251275</v>
      </c>
      <c r="J111" s="32">
        <v>1106433498.0545468</v>
      </c>
      <c r="K111" s="32">
        <v>1132397115.7888565</v>
      </c>
      <c r="L111" s="32">
        <v>1161667983.1273019</v>
      </c>
      <c r="M111" s="32">
        <v>1201854051.8688567</v>
      </c>
      <c r="N111" s="32">
        <v>1241127284.7283204</v>
      </c>
    </row>
    <row r="112" spans="1:15" ht="31.5" x14ac:dyDescent="0.25">
      <c r="A112" s="15" t="s">
        <v>76</v>
      </c>
      <c r="B112" s="65" t="s">
        <v>5</v>
      </c>
      <c r="C112" s="32">
        <v>2233486.7149559939</v>
      </c>
      <c r="D112" s="32">
        <v>2249121.1219606861</v>
      </c>
      <c r="E112" s="32">
        <v>2271612.333180293</v>
      </c>
      <c r="F112" s="32">
        <v>2280608.8176681357</v>
      </c>
      <c r="G112" s="32">
        <v>2301143.293511637</v>
      </c>
      <c r="H112" s="32">
        <v>2321659.7763861623</v>
      </c>
      <c r="I112" s="32">
        <v>2335660.4429143118</v>
      </c>
      <c r="J112" s="32">
        <v>2368092.9719138853</v>
      </c>
      <c r="K112" s="32">
        <v>2375366.6704438552</v>
      </c>
      <c r="L112" s="32">
        <v>2420191.0172959911</v>
      </c>
      <c r="M112" s="32">
        <v>2420498.6371822883</v>
      </c>
      <c r="N112" s="32">
        <v>2475855.4106937987</v>
      </c>
    </row>
    <row r="113" spans="1:15" x14ac:dyDescent="0.25">
      <c r="A113" s="19" t="s">
        <v>112</v>
      </c>
      <c r="B113" s="61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</row>
    <row r="114" spans="1:15" s="5" customFormat="1" ht="31.5" x14ac:dyDescent="0.25">
      <c r="A114" s="15" t="s">
        <v>144</v>
      </c>
      <c r="B114" s="61" t="s">
        <v>145</v>
      </c>
      <c r="C114" s="63">
        <v>557.08900000000006</v>
      </c>
      <c r="D114" s="63">
        <v>567.24800000000005</v>
      </c>
      <c r="E114" s="63">
        <v>573.82299999999998</v>
      </c>
      <c r="F114" s="63">
        <v>575.21299999999997</v>
      </c>
      <c r="G114" s="63">
        <v>581.65700000000004</v>
      </c>
      <c r="H114" s="63">
        <v>583.59</v>
      </c>
      <c r="I114" s="63">
        <v>590.66499999999996</v>
      </c>
      <c r="J114" s="63">
        <v>593.649</v>
      </c>
      <c r="K114" s="63">
        <v>592.43700000000001</v>
      </c>
      <c r="L114" s="63">
        <v>595.42999999999995</v>
      </c>
      <c r="M114" s="63">
        <v>594.21400000000006</v>
      </c>
      <c r="N114" s="63">
        <v>599.00300000000004</v>
      </c>
      <c r="O114" s="4"/>
    </row>
    <row r="115" spans="1:15" ht="31.5" x14ac:dyDescent="0.25">
      <c r="A115" s="15" t="s">
        <v>70</v>
      </c>
      <c r="B115" s="65" t="s">
        <v>11</v>
      </c>
      <c r="C115" s="39">
        <v>388435</v>
      </c>
      <c r="D115" s="39">
        <v>391542</v>
      </c>
      <c r="E115" s="39">
        <v>395458</v>
      </c>
      <c r="F115" s="39">
        <v>396241</v>
      </c>
      <c r="G115" s="39">
        <v>399808</v>
      </c>
      <c r="H115" s="39">
        <v>401392</v>
      </c>
      <c r="I115" s="39">
        <v>404606</v>
      </c>
      <c r="J115" s="39">
        <v>407012</v>
      </c>
      <c r="K115" s="39">
        <v>405231</v>
      </c>
      <c r="L115" s="39">
        <v>408465</v>
      </c>
      <c r="M115" s="39">
        <v>405839</v>
      </c>
      <c r="N115" s="39">
        <v>409935</v>
      </c>
    </row>
    <row r="116" spans="1:15" ht="31.5" x14ac:dyDescent="0.25">
      <c r="A116" s="17" t="s">
        <v>17</v>
      </c>
      <c r="B116" s="65" t="s">
        <v>126</v>
      </c>
      <c r="C116" s="39">
        <v>3980</v>
      </c>
      <c r="D116" s="39">
        <v>4010</v>
      </c>
      <c r="E116" s="39">
        <v>3952</v>
      </c>
      <c r="F116" s="39">
        <v>3981</v>
      </c>
      <c r="G116" s="39">
        <v>4276</v>
      </c>
      <c r="H116" s="39">
        <v>4312</v>
      </c>
      <c r="I116" s="39">
        <v>4410</v>
      </c>
      <c r="J116" s="39">
        <v>4449</v>
      </c>
      <c r="K116" s="39">
        <v>4420</v>
      </c>
      <c r="L116" s="39">
        <v>4480.143</v>
      </c>
      <c r="M116" s="39">
        <v>4438</v>
      </c>
      <c r="N116" s="39">
        <v>4528</v>
      </c>
    </row>
    <row r="117" spans="1:15" x14ac:dyDescent="0.25">
      <c r="A117" s="17" t="s">
        <v>24</v>
      </c>
      <c r="B117" s="65" t="s">
        <v>126</v>
      </c>
      <c r="C117" s="39">
        <v>6170</v>
      </c>
      <c r="D117" s="39">
        <v>6226</v>
      </c>
      <c r="E117" s="39">
        <v>6423</v>
      </c>
      <c r="F117" s="39">
        <v>6471</v>
      </c>
      <c r="G117" s="39">
        <v>6655</v>
      </c>
      <c r="H117" s="39">
        <v>6710</v>
      </c>
      <c r="I117" s="39">
        <v>6834</v>
      </c>
      <c r="J117" s="39">
        <v>6893</v>
      </c>
      <c r="K117" s="39">
        <v>6895.5060000000012</v>
      </c>
      <c r="L117" s="39">
        <v>6975.7159999999994</v>
      </c>
      <c r="M117" s="39">
        <v>6950.6700480000009</v>
      </c>
      <c r="N117" s="39">
        <v>7066.4003079999993</v>
      </c>
    </row>
    <row r="118" spans="1:15" x14ac:dyDescent="0.25">
      <c r="A118" s="17" t="s">
        <v>25</v>
      </c>
      <c r="B118" s="65" t="s">
        <v>126</v>
      </c>
      <c r="C118" s="39">
        <v>53305</v>
      </c>
      <c r="D118" s="39">
        <v>53407</v>
      </c>
      <c r="E118" s="39">
        <v>54265</v>
      </c>
      <c r="F118" s="39">
        <v>54420</v>
      </c>
      <c r="G118" s="39">
        <v>54728</v>
      </c>
      <c r="H118" s="39">
        <v>54890</v>
      </c>
      <c r="I118" s="39">
        <v>54984</v>
      </c>
      <c r="J118" s="39">
        <v>55176</v>
      </c>
      <c r="K118" s="39">
        <v>55093.968000000001</v>
      </c>
      <c r="L118" s="39">
        <v>55341.527999999998</v>
      </c>
      <c r="M118" s="39">
        <v>55204.155936000003</v>
      </c>
      <c r="N118" s="39">
        <v>55562.894112000002</v>
      </c>
    </row>
    <row r="119" spans="1:15" ht="47.25" x14ac:dyDescent="0.25">
      <c r="A119" s="17" t="s">
        <v>18</v>
      </c>
      <c r="B119" s="65" t="s">
        <v>126</v>
      </c>
      <c r="C119" s="39">
        <v>11853</v>
      </c>
      <c r="D119" s="39">
        <v>11897</v>
      </c>
      <c r="E119" s="39">
        <v>12777</v>
      </c>
      <c r="F119" s="39">
        <v>12830</v>
      </c>
      <c r="G119" s="39">
        <v>12941</v>
      </c>
      <c r="H119" s="39">
        <v>13007</v>
      </c>
      <c r="I119" s="39">
        <v>13068</v>
      </c>
      <c r="J119" s="39">
        <v>13147</v>
      </c>
      <c r="K119" s="39">
        <v>13094.136</v>
      </c>
      <c r="L119" s="39">
        <v>13199.588</v>
      </c>
      <c r="M119" s="39">
        <v>13107.230136</v>
      </c>
      <c r="N119" s="39">
        <v>13239.186764</v>
      </c>
    </row>
    <row r="120" spans="1:15" ht="47.25" x14ac:dyDescent="0.25">
      <c r="A120" s="18" t="s">
        <v>26</v>
      </c>
      <c r="B120" s="65" t="s">
        <v>126</v>
      </c>
      <c r="C120" s="39">
        <v>4385</v>
      </c>
      <c r="D120" s="39">
        <v>4460</v>
      </c>
      <c r="E120" s="39">
        <v>4595</v>
      </c>
      <c r="F120" s="39">
        <v>4623</v>
      </c>
      <c r="G120" s="39">
        <v>4783</v>
      </c>
      <c r="H120" s="39">
        <v>4827</v>
      </c>
      <c r="I120" s="39">
        <v>5075</v>
      </c>
      <c r="J120" s="39">
        <v>5198</v>
      </c>
      <c r="K120" s="39">
        <v>5100.375</v>
      </c>
      <c r="L120" s="39">
        <v>5239.5839999999998</v>
      </c>
      <c r="M120" s="39">
        <v>5123.3266874999999</v>
      </c>
      <c r="N120" s="39">
        <v>5271.0215039999994</v>
      </c>
    </row>
    <row r="121" spans="1:15" s="9" customFormat="1" x14ac:dyDescent="0.25">
      <c r="A121" s="17" t="s">
        <v>6</v>
      </c>
      <c r="B121" s="65" t="s">
        <v>126</v>
      </c>
      <c r="C121" s="39">
        <v>14423</v>
      </c>
      <c r="D121" s="39">
        <v>14653</v>
      </c>
      <c r="E121" s="39">
        <v>14184</v>
      </c>
      <c r="F121" s="39">
        <v>14218</v>
      </c>
      <c r="G121" s="39">
        <v>14362</v>
      </c>
      <c r="H121" s="39">
        <v>14408</v>
      </c>
      <c r="I121" s="39">
        <v>14519</v>
      </c>
      <c r="J121" s="39">
        <v>14574</v>
      </c>
      <c r="K121" s="39">
        <v>14548.038</v>
      </c>
      <c r="L121" s="39">
        <v>14646.87</v>
      </c>
      <c r="M121" s="39">
        <v>14562.586037999999</v>
      </c>
      <c r="N121" s="39">
        <v>14705.457480000001</v>
      </c>
      <c r="O121" s="6"/>
    </row>
    <row r="122" spans="1:15" s="9" customFormat="1" ht="47.25" x14ac:dyDescent="0.25">
      <c r="A122" s="17" t="s">
        <v>27</v>
      </c>
      <c r="B122" s="65" t="s">
        <v>126</v>
      </c>
      <c r="C122" s="39">
        <v>41261</v>
      </c>
      <c r="D122" s="39">
        <v>41436</v>
      </c>
      <c r="E122" s="39">
        <v>41792</v>
      </c>
      <c r="F122" s="39">
        <v>41821</v>
      </c>
      <c r="G122" s="39">
        <v>42319</v>
      </c>
      <c r="H122" s="39">
        <v>42414</v>
      </c>
      <c r="I122" s="39">
        <v>42489</v>
      </c>
      <c r="J122" s="39">
        <v>42750</v>
      </c>
      <c r="K122" s="39">
        <v>42531.488999999994</v>
      </c>
      <c r="L122" s="39">
        <v>42921</v>
      </c>
      <c r="M122" s="39">
        <v>42574.020488999988</v>
      </c>
      <c r="N122" s="39">
        <v>43049.762999999999</v>
      </c>
      <c r="O122" s="6"/>
    </row>
    <row r="123" spans="1:15" s="9" customFormat="1" x14ac:dyDescent="0.25">
      <c r="A123" s="17" t="s">
        <v>28</v>
      </c>
      <c r="B123" s="65" t="s">
        <v>126</v>
      </c>
      <c r="C123" s="39">
        <v>33324</v>
      </c>
      <c r="D123" s="39">
        <v>33677</v>
      </c>
      <c r="E123" s="39">
        <v>34454</v>
      </c>
      <c r="F123" s="39">
        <v>34549</v>
      </c>
      <c r="G123" s="39">
        <v>34942</v>
      </c>
      <c r="H123" s="39">
        <v>35096</v>
      </c>
      <c r="I123" s="39">
        <v>35188</v>
      </c>
      <c r="J123" s="39">
        <v>35399</v>
      </c>
      <c r="K123" s="39">
        <v>35258.376000000004</v>
      </c>
      <c r="L123" s="39">
        <v>35505.197</v>
      </c>
      <c r="M123" s="39">
        <v>35328.892752000007</v>
      </c>
      <c r="N123" s="39">
        <v>35647.217788000002</v>
      </c>
      <c r="O123" s="6"/>
    </row>
    <row r="124" spans="1:15" s="9" customFormat="1" ht="31.5" x14ac:dyDescent="0.25">
      <c r="A124" s="17" t="s">
        <v>29</v>
      </c>
      <c r="B124" s="65" t="s">
        <v>126</v>
      </c>
      <c r="C124" s="39">
        <v>3628</v>
      </c>
      <c r="D124" s="39">
        <v>3768</v>
      </c>
      <c r="E124" s="39">
        <v>3987</v>
      </c>
      <c r="F124" s="39">
        <v>4009</v>
      </c>
      <c r="G124" s="39">
        <v>4189</v>
      </c>
      <c r="H124" s="39">
        <v>4220</v>
      </c>
      <c r="I124" s="39">
        <v>4374</v>
      </c>
      <c r="J124" s="39">
        <v>4440</v>
      </c>
      <c r="K124" s="39">
        <v>4393.683</v>
      </c>
      <c r="L124" s="39">
        <v>4471.08</v>
      </c>
      <c r="M124" s="39">
        <v>4424.4387810000007</v>
      </c>
      <c r="N124" s="39">
        <v>4529.2040399999996</v>
      </c>
      <c r="O124" s="6"/>
    </row>
    <row r="125" spans="1:15" s="9" customFormat="1" ht="31.5" x14ac:dyDescent="0.25">
      <c r="A125" s="17" t="s">
        <v>98</v>
      </c>
      <c r="B125" s="65" t="s">
        <v>126</v>
      </c>
      <c r="C125" s="39">
        <v>9387</v>
      </c>
      <c r="D125" s="39">
        <v>9624</v>
      </c>
      <c r="E125" s="39">
        <v>9667</v>
      </c>
      <c r="F125" s="39">
        <v>9689</v>
      </c>
      <c r="G125" s="39">
        <v>9915</v>
      </c>
      <c r="H125" s="39">
        <v>9945</v>
      </c>
      <c r="I125" s="39">
        <v>10237</v>
      </c>
      <c r="J125" s="39">
        <v>10288</v>
      </c>
      <c r="K125" s="39">
        <v>10272.8295</v>
      </c>
      <c r="L125" s="39">
        <v>10339.44</v>
      </c>
      <c r="M125" s="39">
        <v>10293.375158999999</v>
      </c>
      <c r="N125" s="39">
        <v>10380.797760000001</v>
      </c>
      <c r="O125" s="6"/>
    </row>
    <row r="126" spans="1:15" s="9" customFormat="1" ht="31.5" x14ac:dyDescent="0.25">
      <c r="A126" s="17" t="s">
        <v>99</v>
      </c>
      <c r="B126" s="65" t="s">
        <v>126</v>
      </c>
      <c r="C126" s="39">
        <v>11882</v>
      </c>
      <c r="D126" s="39">
        <v>11991</v>
      </c>
      <c r="E126" s="39">
        <v>12207</v>
      </c>
      <c r="F126" s="39">
        <v>12231</v>
      </c>
      <c r="G126" s="39">
        <v>12410</v>
      </c>
      <c r="H126" s="39">
        <v>12453</v>
      </c>
      <c r="I126" s="39">
        <v>12693</v>
      </c>
      <c r="J126" s="39">
        <v>12766</v>
      </c>
      <c r="K126" s="39">
        <v>12699.3465</v>
      </c>
      <c r="L126" s="39">
        <v>12791.531999999999</v>
      </c>
      <c r="M126" s="39">
        <v>12705.69617325</v>
      </c>
      <c r="N126" s="39">
        <v>12817.115064000001</v>
      </c>
      <c r="O126" s="6"/>
    </row>
    <row r="127" spans="1:15" s="9" customFormat="1" ht="31.5" x14ac:dyDescent="0.25">
      <c r="A127" s="17" t="s">
        <v>100</v>
      </c>
      <c r="B127" s="65" t="s">
        <v>126</v>
      </c>
      <c r="C127" s="39">
        <v>6006</v>
      </c>
      <c r="D127" s="39">
        <v>6216</v>
      </c>
      <c r="E127" s="39">
        <v>6677</v>
      </c>
      <c r="F127" s="39">
        <v>6707</v>
      </c>
      <c r="G127" s="39">
        <v>6778</v>
      </c>
      <c r="H127" s="39">
        <v>6822</v>
      </c>
      <c r="I127" s="39">
        <v>7570</v>
      </c>
      <c r="J127" s="39">
        <v>7640</v>
      </c>
      <c r="K127" s="39">
        <v>7600.28</v>
      </c>
      <c r="L127" s="39">
        <v>7716.4</v>
      </c>
      <c r="M127" s="39">
        <v>7630.6811199999993</v>
      </c>
      <c r="N127" s="39">
        <v>7762.6983999999993</v>
      </c>
      <c r="O127" s="6"/>
    </row>
    <row r="128" spans="1:15" s="9" customFormat="1" ht="31.5" x14ac:dyDescent="0.25">
      <c r="A128" s="17" t="s">
        <v>101</v>
      </c>
      <c r="B128" s="65" t="s">
        <v>126</v>
      </c>
      <c r="C128" s="39">
        <v>23388</v>
      </c>
      <c r="D128" s="39">
        <v>23657</v>
      </c>
      <c r="E128" s="39">
        <v>23871</v>
      </c>
      <c r="F128" s="39">
        <v>23907</v>
      </c>
      <c r="G128" s="39">
        <v>23976</v>
      </c>
      <c r="H128" s="39">
        <v>24080</v>
      </c>
      <c r="I128" s="39">
        <v>24186</v>
      </c>
      <c r="J128" s="39">
        <v>24309</v>
      </c>
      <c r="K128" s="39">
        <v>24210.186000000002</v>
      </c>
      <c r="L128" s="39">
        <v>24357.618000000002</v>
      </c>
      <c r="M128" s="39">
        <v>24234.396186000002</v>
      </c>
      <c r="N128" s="39">
        <v>24406.333236000002</v>
      </c>
      <c r="O128" s="6"/>
    </row>
    <row r="129" spans="1:15" s="9" customFormat="1" ht="47.25" x14ac:dyDescent="0.25">
      <c r="A129" s="17" t="s">
        <v>104</v>
      </c>
      <c r="B129" s="65" t="s">
        <v>126</v>
      </c>
      <c r="C129" s="39">
        <v>7099</v>
      </c>
      <c r="D129" s="39">
        <v>7248</v>
      </c>
      <c r="E129" s="39">
        <v>7545</v>
      </c>
      <c r="F129" s="39">
        <v>7576</v>
      </c>
      <c r="G129" s="39">
        <v>7688</v>
      </c>
      <c r="H129" s="39">
        <v>7796</v>
      </c>
      <c r="I129" s="39">
        <v>7848</v>
      </c>
      <c r="J129" s="39">
        <v>8006</v>
      </c>
      <c r="K129" s="39">
        <v>7879.3920000000007</v>
      </c>
      <c r="L129" s="39">
        <v>8046.03</v>
      </c>
      <c r="M129" s="39">
        <v>7910.9095680000019</v>
      </c>
      <c r="N129" s="39">
        <v>8086.2601500000001</v>
      </c>
      <c r="O129" s="6"/>
    </row>
    <row r="130" spans="1:15" s="10" customFormat="1" ht="47.25" x14ac:dyDescent="0.25">
      <c r="A130" s="17" t="s">
        <v>125</v>
      </c>
      <c r="B130" s="65" t="s">
        <v>126</v>
      </c>
      <c r="C130" s="39">
        <v>39277</v>
      </c>
      <c r="D130" s="39">
        <v>39468</v>
      </c>
      <c r="E130" s="39">
        <v>40057</v>
      </c>
      <c r="F130" s="39">
        <v>40075</v>
      </c>
      <c r="G130" s="39">
        <v>40256</v>
      </c>
      <c r="H130" s="39">
        <v>40425</v>
      </c>
      <c r="I130" s="39">
        <v>40770</v>
      </c>
      <c r="J130" s="39">
        <v>40959</v>
      </c>
      <c r="K130" s="39">
        <v>40770</v>
      </c>
      <c r="L130" s="39">
        <v>41081.877</v>
      </c>
      <c r="M130" s="39">
        <v>40810.769999999997</v>
      </c>
      <c r="N130" s="39">
        <v>41205.122630999998</v>
      </c>
      <c r="O130" s="6"/>
    </row>
    <row r="131" spans="1:15" s="10" customFormat="1" x14ac:dyDescent="0.25">
      <c r="A131" s="17" t="s">
        <v>102</v>
      </c>
      <c r="B131" s="65" t="s">
        <v>126</v>
      </c>
      <c r="C131" s="39">
        <v>56656</v>
      </c>
      <c r="D131" s="39">
        <v>56759</v>
      </c>
      <c r="E131" s="39">
        <v>56072</v>
      </c>
      <c r="F131" s="39">
        <v>56106</v>
      </c>
      <c r="G131" s="39">
        <v>56102</v>
      </c>
      <c r="H131" s="39">
        <v>56190</v>
      </c>
      <c r="I131" s="39">
        <v>56299</v>
      </c>
      <c r="J131" s="39">
        <v>56400</v>
      </c>
      <c r="K131" s="39">
        <v>56355.298999999992</v>
      </c>
      <c r="L131" s="39">
        <v>56569.2</v>
      </c>
      <c r="M131" s="39">
        <v>56411.654298999987</v>
      </c>
      <c r="N131" s="39">
        <v>56738.907599999999</v>
      </c>
      <c r="O131" s="6"/>
    </row>
    <row r="132" spans="1:15" s="10" customFormat="1" ht="31.5" x14ac:dyDescent="0.25">
      <c r="A132" s="17" t="s">
        <v>103</v>
      </c>
      <c r="B132" s="65" t="s">
        <v>126</v>
      </c>
      <c r="C132" s="39">
        <v>50191</v>
      </c>
      <c r="D132" s="39">
        <v>50495</v>
      </c>
      <c r="E132" s="39">
        <v>49316</v>
      </c>
      <c r="F132" s="39">
        <v>49390</v>
      </c>
      <c r="G132" s="39">
        <v>49631</v>
      </c>
      <c r="H132" s="39">
        <v>49845</v>
      </c>
      <c r="I132" s="39">
        <v>49914</v>
      </c>
      <c r="J132" s="39">
        <v>50244</v>
      </c>
      <c r="K132" s="39">
        <v>49938.957000000002</v>
      </c>
      <c r="L132" s="39">
        <v>50339.463600000003</v>
      </c>
      <c r="M132" s="39">
        <v>49938.957000000002</v>
      </c>
      <c r="N132" s="39">
        <v>50440.142527200005</v>
      </c>
      <c r="O132" s="6"/>
    </row>
    <row r="133" spans="1:15" s="9" customFormat="1" ht="47.25" x14ac:dyDescent="0.25">
      <c r="A133" s="17" t="s">
        <v>19</v>
      </c>
      <c r="B133" s="65" t="s">
        <v>126</v>
      </c>
      <c r="C133" s="39">
        <v>10892</v>
      </c>
      <c r="D133" s="39">
        <v>11157</v>
      </c>
      <c r="E133" s="39">
        <v>11970</v>
      </c>
      <c r="F133" s="39">
        <v>11978</v>
      </c>
      <c r="G133" s="39">
        <v>12117</v>
      </c>
      <c r="H133" s="39">
        <v>12158</v>
      </c>
      <c r="I133" s="39">
        <v>12383</v>
      </c>
      <c r="J133" s="39">
        <v>12549</v>
      </c>
      <c r="K133" s="39">
        <v>12395.382999999998</v>
      </c>
      <c r="L133" s="39">
        <v>12599.196000000002</v>
      </c>
      <c r="M133" s="39">
        <v>12407.778382999997</v>
      </c>
      <c r="N133" s="39">
        <v>12636.993588000001</v>
      </c>
      <c r="O133" s="6"/>
    </row>
    <row r="134" spans="1:15" s="9" customFormat="1" ht="31.5" x14ac:dyDescent="0.25">
      <c r="A134" s="17" t="s">
        <v>20</v>
      </c>
      <c r="B134" s="65" t="s">
        <v>126</v>
      </c>
      <c r="C134" s="39">
        <v>1328</v>
      </c>
      <c r="D134" s="39">
        <v>1393</v>
      </c>
      <c r="E134" s="39">
        <v>1647</v>
      </c>
      <c r="F134" s="39">
        <v>1660</v>
      </c>
      <c r="G134" s="39">
        <v>1740</v>
      </c>
      <c r="H134" s="39">
        <v>1794</v>
      </c>
      <c r="I134" s="39">
        <v>1765</v>
      </c>
      <c r="J134" s="39">
        <v>1825</v>
      </c>
      <c r="K134" s="39">
        <v>1773.825</v>
      </c>
      <c r="L134" s="39">
        <v>1843.25</v>
      </c>
      <c r="M134" s="39">
        <v>1781.8072125000001</v>
      </c>
      <c r="N134" s="39">
        <v>1861.6824999999999</v>
      </c>
      <c r="O134" s="6"/>
    </row>
    <row r="135" spans="1:15" s="5" customFormat="1" ht="63" x14ac:dyDescent="0.25">
      <c r="A135" s="37" t="s">
        <v>146</v>
      </c>
      <c r="B135" s="65" t="s">
        <v>4</v>
      </c>
      <c r="C135" s="74">
        <v>83.66393347664345</v>
      </c>
      <c r="D135" s="74">
        <v>83.74554964729198</v>
      </c>
      <c r="E135" s="74">
        <v>83.654395662750531</v>
      </c>
      <c r="F135" s="74">
        <v>83.628145497310982</v>
      </c>
      <c r="G135" s="74">
        <v>83.577367136225391</v>
      </c>
      <c r="H135" s="74">
        <v>83.579144576872494</v>
      </c>
      <c r="I135" s="74">
        <v>83.631483467867511</v>
      </c>
      <c r="J135" s="74">
        <v>83.656992914213831</v>
      </c>
      <c r="K135" s="74">
        <v>83.611963299944961</v>
      </c>
      <c r="L135" s="74">
        <v>83.646658979349525</v>
      </c>
      <c r="M135" s="74">
        <v>83.591404469321589</v>
      </c>
      <c r="N135" s="74">
        <v>83.61762328959469</v>
      </c>
      <c r="O135" s="4"/>
    </row>
    <row r="136" spans="1:15" ht="38.25" customHeight="1" x14ac:dyDescent="0.25">
      <c r="A136" s="20" t="s">
        <v>147</v>
      </c>
      <c r="B136" s="61" t="s">
        <v>4</v>
      </c>
      <c r="C136" s="45">
        <v>0.4</v>
      </c>
      <c r="D136" s="45">
        <v>0.4</v>
      </c>
      <c r="E136" s="45">
        <v>0.4</v>
      </c>
      <c r="F136" s="45">
        <v>0.4</v>
      </c>
      <c r="G136" s="45">
        <v>0.4</v>
      </c>
      <c r="H136" s="45">
        <v>0.4</v>
      </c>
      <c r="I136" s="45">
        <v>0.4</v>
      </c>
      <c r="J136" s="45">
        <v>0.4</v>
      </c>
      <c r="K136" s="45">
        <v>0.4</v>
      </c>
      <c r="L136" s="45">
        <v>0.4</v>
      </c>
      <c r="M136" s="45">
        <v>0.4</v>
      </c>
      <c r="N136" s="45">
        <v>0.4</v>
      </c>
    </row>
    <row r="137" spans="1:15" x14ac:dyDescent="0.25">
      <c r="A137" s="22" t="s">
        <v>118</v>
      </c>
      <c r="B137" s="61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</row>
    <row r="138" spans="1:15" ht="47.25" x14ac:dyDescent="0.25">
      <c r="A138" s="20" t="s">
        <v>163</v>
      </c>
      <c r="B138" s="61" t="s">
        <v>5</v>
      </c>
      <c r="C138" s="51">
        <v>45223652.560000002</v>
      </c>
      <c r="D138" s="51">
        <v>49293781.289999999</v>
      </c>
      <c r="E138" s="51">
        <v>52990814.890000001</v>
      </c>
      <c r="F138" s="51">
        <v>56806153.560000002</v>
      </c>
      <c r="G138" s="51">
        <v>56382227.039999999</v>
      </c>
      <c r="H138" s="51">
        <v>60384941.229999997</v>
      </c>
      <c r="I138" s="51">
        <v>58975809.479999997</v>
      </c>
      <c r="J138" s="51">
        <v>62679569</v>
      </c>
      <c r="K138" s="51">
        <v>61023450.600000001</v>
      </c>
      <c r="L138" s="51">
        <v>64638520.600000001</v>
      </c>
      <c r="M138" s="51">
        <v>62936527.200000003</v>
      </c>
      <c r="N138" s="51">
        <v>65982753.399999999</v>
      </c>
    </row>
    <row r="139" spans="1:15" ht="31.5" x14ac:dyDescent="0.25">
      <c r="A139" s="20" t="s">
        <v>42</v>
      </c>
      <c r="B139" s="61" t="s">
        <v>5</v>
      </c>
      <c r="C139" s="44">
        <v>107.6</v>
      </c>
      <c r="D139" s="44">
        <f>C139*1.09*1.11</f>
        <v>130.18524000000002</v>
      </c>
      <c r="E139" s="44">
        <f>D139*1.075*1.05</f>
        <v>146.94658965000002</v>
      </c>
      <c r="F139" s="44">
        <f>D139*1.072*1.05</f>
        <v>146.53650614400004</v>
      </c>
      <c r="G139" s="44">
        <f>E139*1.064*1.05</f>
        <v>164.16872995698003</v>
      </c>
      <c r="H139" s="44">
        <f>F139*1.063*1.05</f>
        <v>163.55672133262564</v>
      </c>
      <c r="I139" s="44">
        <f>G139*1.046*1.05</f>
        <v>180.30651611175119</v>
      </c>
      <c r="J139" s="44">
        <f>H139*1.044*1.05</f>
        <v>179.29087792482426</v>
      </c>
      <c r="K139" s="44">
        <f>I139*1.046*1.05</f>
        <v>198.03064664553636</v>
      </c>
      <c r="L139" s="44">
        <f>J139*1.044*1.05</f>
        <v>196.53866038119239</v>
      </c>
      <c r="M139" s="44">
        <f>K139*1.046*1.05</f>
        <v>217.4970592107926</v>
      </c>
      <c r="N139" s="44">
        <f>L139*1.044*1.05</f>
        <v>215.44567950986311</v>
      </c>
    </row>
    <row r="140" spans="1:15" x14ac:dyDescent="0.25">
      <c r="A140" s="22" t="s">
        <v>119</v>
      </c>
      <c r="B140" s="61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</row>
    <row r="141" spans="1:15" ht="31.5" x14ac:dyDescent="0.25">
      <c r="A141" s="20" t="s">
        <v>39</v>
      </c>
      <c r="B141" s="61" t="s">
        <v>30</v>
      </c>
      <c r="C141" s="75">
        <v>141520967</v>
      </c>
      <c r="D141" s="75">
        <v>159774861</v>
      </c>
      <c r="E141" s="75">
        <v>172006913</v>
      </c>
      <c r="F141" s="75">
        <v>173563591</v>
      </c>
      <c r="G141" s="75">
        <v>183699951</v>
      </c>
      <c r="H141" s="75">
        <v>187368357</v>
      </c>
      <c r="I141" s="75">
        <v>193427815</v>
      </c>
      <c r="J141" s="75">
        <v>199794107</v>
      </c>
      <c r="K141" s="75">
        <v>203913037</v>
      </c>
      <c r="L141" s="75">
        <v>212250698</v>
      </c>
      <c r="M141" s="75">
        <v>215167806</v>
      </c>
      <c r="N141" s="75">
        <v>225693712</v>
      </c>
    </row>
    <row r="142" spans="1:15" ht="31.5" x14ac:dyDescent="0.25">
      <c r="A142" s="16" t="s">
        <v>40</v>
      </c>
      <c r="B142" s="61" t="s">
        <v>4</v>
      </c>
      <c r="C142" s="51">
        <v>95.22</v>
      </c>
      <c r="D142" s="51">
        <v>103.10353169682139</v>
      </c>
      <c r="E142" s="51">
        <v>100.05186350087405</v>
      </c>
      <c r="F142" s="51">
        <v>101.05125565142188</v>
      </c>
      <c r="G142" s="51">
        <v>100.2798166033062</v>
      </c>
      <c r="H142" s="51">
        <v>101.46026529677992</v>
      </c>
      <c r="I142" s="51">
        <v>100.56878511526249</v>
      </c>
      <c r="J142" s="51">
        <v>102.03992609827607</v>
      </c>
      <c r="K142" s="51">
        <v>100.68838737592155</v>
      </c>
      <c r="L142" s="51">
        <v>101.66001332034968</v>
      </c>
      <c r="M142" s="51">
        <v>100.78261364532027</v>
      </c>
      <c r="N142" s="51">
        <v>101.75459777245997</v>
      </c>
    </row>
    <row r="143" spans="1:15" ht="31.5" x14ac:dyDescent="0.25">
      <c r="A143" s="20" t="s">
        <v>41</v>
      </c>
      <c r="B143" s="61" t="s">
        <v>5</v>
      </c>
      <c r="C143" s="51">
        <v>133119097</v>
      </c>
      <c r="D143" s="51">
        <v>150525512</v>
      </c>
      <c r="E143" s="51">
        <v>162024737</v>
      </c>
      <c r="F143" s="51">
        <v>163531053</v>
      </c>
      <c r="G143" s="51">
        <v>173026462</v>
      </c>
      <c r="H143" s="51">
        <v>176586991</v>
      </c>
      <c r="I143" s="51">
        <v>182196796</v>
      </c>
      <c r="J143" s="51">
        <v>188381115</v>
      </c>
      <c r="K143" s="51">
        <v>192095366</v>
      </c>
      <c r="L143" s="51">
        <v>200204856</v>
      </c>
      <c r="M143" s="51">
        <v>202732839</v>
      </c>
      <c r="N143" s="51">
        <v>212979928</v>
      </c>
    </row>
    <row r="144" spans="1:15" ht="63" x14ac:dyDescent="0.25">
      <c r="A144" s="16" t="s">
        <v>106</v>
      </c>
      <c r="B144" s="61" t="s">
        <v>4</v>
      </c>
      <c r="C144" s="51">
        <v>96.19</v>
      </c>
      <c r="D144" s="51">
        <v>103.27</v>
      </c>
      <c r="E144" s="51">
        <v>100.04</v>
      </c>
      <c r="F144" s="51">
        <v>101.06</v>
      </c>
      <c r="G144" s="51">
        <v>100.27</v>
      </c>
      <c r="H144" s="51">
        <v>101.49</v>
      </c>
      <c r="I144" s="51">
        <v>100.57</v>
      </c>
      <c r="J144" s="51">
        <v>102.09</v>
      </c>
      <c r="K144" s="51">
        <v>100.70000014159989</v>
      </c>
      <c r="L144" s="51">
        <v>101.70000016104225</v>
      </c>
      <c r="M144" s="51">
        <v>100.80000000615739</v>
      </c>
      <c r="N144" s="51">
        <v>101.80000006626705</v>
      </c>
    </row>
    <row r="145" spans="1:14" ht="31.5" x14ac:dyDescent="0.25">
      <c r="A145" s="21" t="s">
        <v>7</v>
      </c>
      <c r="B145" s="61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</row>
    <row r="146" spans="1:14" ht="31.5" x14ac:dyDescent="0.25">
      <c r="A146" s="17" t="s">
        <v>17</v>
      </c>
      <c r="B146" s="61" t="s">
        <v>5</v>
      </c>
      <c r="C146" s="51">
        <v>1262707</v>
      </c>
      <c r="D146" s="51">
        <v>1427816</v>
      </c>
      <c r="E146" s="51">
        <v>1556329</v>
      </c>
      <c r="F146" s="51">
        <v>1576561</v>
      </c>
      <c r="G146" s="51">
        <v>1668385</v>
      </c>
      <c r="H146" s="51">
        <v>1701753</v>
      </c>
      <c r="I146" s="51">
        <v>1756809</v>
      </c>
      <c r="J146" s="51">
        <v>1816540</v>
      </c>
      <c r="K146" s="51">
        <v>1852255</v>
      </c>
      <c r="L146" s="51">
        <v>1930555</v>
      </c>
      <c r="M146" s="51">
        <v>1954827</v>
      </c>
      <c r="N146" s="51">
        <v>2053743</v>
      </c>
    </row>
    <row r="147" spans="1:14" x14ac:dyDescent="0.25">
      <c r="A147" s="17" t="s">
        <v>24</v>
      </c>
      <c r="B147" s="61" t="s">
        <v>5</v>
      </c>
      <c r="C147" s="51">
        <v>975502</v>
      </c>
      <c r="D147" s="51">
        <v>1103059</v>
      </c>
      <c r="E147" s="51">
        <v>1202344</v>
      </c>
      <c r="F147" s="51">
        <v>1217974</v>
      </c>
      <c r="G147" s="51">
        <v>1288913</v>
      </c>
      <c r="H147" s="51">
        <v>1314691</v>
      </c>
      <c r="I147" s="51">
        <v>1357225</v>
      </c>
      <c r="J147" s="51">
        <v>1403370</v>
      </c>
      <c r="K147" s="51">
        <v>1430963</v>
      </c>
      <c r="L147" s="51">
        <v>1491453</v>
      </c>
      <c r="M147" s="51">
        <v>1510204</v>
      </c>
      <c r="N147" s="51">
        <v>1586623</v>
      </c>
    </row>
    <row r="148" spans="1:14" x14ac:dyDescent="0.25">
      <c r="A148" s="17" t="s">
        <v>25</v>
      </c>
      <c r="B148" s="61" t="s">
        <v>5</v>
      </c>
      <c r="C148" s="51">
        <v>21435592</v>
      </c>
      <c r="D148" s="51">
        <v>25655278</v>
      </c>
      <c r="E148" s="51">
        <v>28984263</v>
      </c>
      <c r="F148" s="51">
        <v>29161058</v>
      </c>
      <c r="G148" s="51">
        <v>32071130</v>
      </c>
      <c r="H148" s="51">
        <v>32712553</v>
      </c>
      <c r="I148" s="51">
        <v>34770900</v>
      </c>
      <c r="J148" s="51">
        <v>36342740</v>
      </c>
      <c r="K148" s="51">
        <v>36659968</v>
      </c>
      <c r="L148" s="51">
        <v>38623792</v>
      </c>
      <c r="M148" s="51">
        <v>38690050</v>
      </c>
      <c r="N148" s="51">
        <v>41088376</v>
      </c>
    </row>
    <row r="149" spans="1:14" ht="47.25" x14ac:dyDescent="0.25">
      <c r="A149" s="17" t="s">
        <v>18</v>
      </c>
      <c r="B149" s="61" t="s">
        <v>5</v>
      </c>
      <c r="C149" s="51">
        <v>20036486</v>
      </c>
      <c r="D149" s="51">
        <v>22656457</v>
      </c>
      <c r="E149" s="51">
        <v>23695538</v>
      </c>
      <c r="F149" s="51">
        <v>23803580</v>
      </c>
      <c r="G149" s="51">
        <v>23401617</v>
      </c>
      <c r="H149" s="51">
        <v>23869649</v>
      </c>
      <c r="I149" s="51">
        <v>23641903</v>
      </c>
      <c r="J149" s="51">
        <v>24445728</v>
      </c>
      <c r="K149" s="51">
        <v>24926344</v>
      </c>
      <c r="L149" s="51">
        <v>25980064</v>
      </c>
      <c r="M149" s="51">
        <v>26306665</v>
      </c>
      <c r="N149" s="51">
        <v>27637852</v>
      </c>
    </row>
    <row r="150" spans="1:14" ht="47.25" x14ac:dyDescent="0.25">
      <c r="A150" s="17" t="s">
        <v>26</v>
      </c>
      <c r="B150" s="61" t="s">
        <v>5</v>
      </c>
      <c r="C150" s="51">
        <v>1469588</v>
      </c>
      <c r="D150" s="51">
        <v>1661751</v>
      </c>
      <c r="E150" s="51">
        <v>1811319</v>
      </c>
      <c r="F150" s="51">
        <v>1834866</v>
      </c>
      <c r="G150" s="51">
        <v>2341734</v>
      </c>
      <c r="H150" s="51">
        <v>2388569</v>
      </c>
      <c r="I150" s="51">
        <v>2465846</v>
      </c>
      <c r="J150" s="51">
        <v>2549685</v>
      </c>
      <c r="K150" s="51">
        <v>2599813</v>
      </c>
      <c r="L150" s="51">
        <v>2709716</v>
      </c>
      <c r="M150" s="51">
        <v>2743780</v>
      </c>
      <c r="N150" s="51">
        <v>2882623</v>
      </c>
    </row>
    <row r="151" spans="1:14" x14ac:dyDescent="0.25">
      <c r="A151" s="17" t="s">
        <v>6</v>
      </c>
      <c r="B151" s="61" t="s">
        <v>5</v>
      </c>
      <c r="C151" s="51">
        <v>3593225</v>
      </c>
      <c r="D151" s="51">
        <v>8064524</v>
      </c>
      <c r="E151" s="51">
        <v>8990341</v>
      </c>
      <c r="F151" s="51">
        <v>9107215</v>
      </c>
      <c r="G151" s="51">
        <v>9637646</v>
      </c>
      <c r="H151" s="51">
        <v>9830399</v>
      </c>
      <c r="I151" s="51">
        <v>10148411</v>
      </c>
      <c r="J151" s="51">
        <v>10493457</v>
      </c>
      <c r="K151" s="51">
        <v>10699764</v>
      </c>
      <c r="L151" s="51">
        <v>11152079</v>
      </c>
      <c r="M151" s="51">
        <v>11292274</v>
      </c>
      <c r="N151" s="51">
        <v>11863693</v>
      </c>
    </row>
    <row r="152" spans="1:14" ht="47.25" x14ac:dyDescent="0.25">
      <c r="A152" s="17" t="s">
        <v>27</v>
      </c>
      <c r="B152" s="61" t="s">
        <v>5</v>
      </c>
      <c r="C152" s="51">
        <v>4612299</v>
      </c>
      <c r="D152" s="51">
        <v>5313889</v>
      </c>
      <c r="E152" s="51">
        <v>5892149</v>
      </c>
      <c r="F152" s="51">
        <v>5968747</v>
      </c>
      <c r="G152" s="51">
        <v>6316384</v>
      </c>
      <c r="H152" s="51">
        <v>6442712</v>
      </c>
      <c r="I152" s="51">
        <v>6651152</v>
      </c>
      <c r="J152" s="51">
        <v>6877291</v>
      </c>
      <c r="K152" s="51">
        <v>7012502</v>
      </c>
      <c r="L152" s="51">
        <v>7308944</v>
      </c>
      <c r="M152" s="51">
        <v>7400826</v>
      </c>
      <c r="N152" s="51">
        <v>7775328</v>
      </c>
    </row>
    <row r="153" spans="1:14" x14ac:dyDescent="0.25">
      <c r="A153" s="17" t="s">
        <v>28</v>
      </c>
      <c r="B153" s="61" t="s">
        <v>5</v>
      </c>
      <c r="C153" s="51">
        <v>41514344</v>
      </c>
      <c r="D153" s="51">
        <v>42153777</v>
      </c>
      <c r="E153" s="51">
        <v>42447627</v>
      </c>
      <c r="F153" s="51">
        <v>42799446</v>
      </c>
      <c r="G153" s="51">
        <v>43503856</v>
      </c>
      <c r="H153" s="51">
        <v>44373933</v>
      </c>
      <c r="I153" s="51">
        <v>45809560</v>
      </c>
      <c r="J153" s="51">
        <v>46367085</v>
      </c>
      <c r="K153" s="51">
        <v>48298348</v>
      </c>
      <c r="L153" s="51">
        <v>49277315</v>
      </c>
      <c r="M153" s="51">
        <v>50972917</v>
      </c>
      <c r="N153" s="51">
        <v>52421701</v>
      </c>
    </row>
    <row r="154" spans="1:14" ht="31.5" x14ac:dyDescent="0.25">
      <c r="A154" s="17" t="s">
        <v>29</v>
      </c>
      <c r="B154" s="61" t="s">
        <v>5</v>
      </c>
      <c r="C154" s="51">
        <v>305517</v>
      </c>
      <c r="D154" s="51">
        <v>816268</v>
      </c>
      <c r="E154" s="51">
        <v>889742</v>
      </c>
      <c r="F154" s="51">
        <v>901308</v>
      </c>
      <c r="G154" s="51">
        <v>1053803</v>
      </c>
      <c r="H154" s="51">
        <v>1074879</v>
      </c>
      <c r="I154" s="51">
        <v>1109655</v>
      </c>
      <c r="J154" s="51">
        <v>1247383</v>
      </c>
      <c r="K154" s="51">
        <v>1169941</v>
      </c>
      <c r="L154" s="51">
        <v>1325675</v>
      </c>
      <c r="M154" s="51">
        <v>1234728</v>
      </c>
      <c r="N154" s="51">
        <v>1410266</v>
      </c>
    </row>
    <row r="155" spans="1:14" ht="31.5" x14ac:dyDescent="0.25">
      <c r="A155" s="17" t="s">
        <v>98</v>
      </c>
      <c r="B155" s="61" t="s">
        <v>5</v>
      </c>
      <c r="C155" s="51">
        <v>3876042</v>
      </c>
      <c r="D155" s="51">
        <v>4382873</v>
      </c>
      <c r="E155" s="51">
        <v>4977342</v>
      </c>
      <c r="F155" s="51">
        <v>5042047</v>
      </c>
      <c r="G155" s="51">
        <v>5335711</v>
      </c>
      <c r="H155" s="51">
        <v>5442425</v>
      </c>
      <c r="I155" s="51">
        <v>5618504</v>
      </c>
      <c r="J155" s="51">
        <v>5909533</v>
      </c>
      <c r="K155" s="51">
        <v>5923752</v>
      </c>
      <c r="L155" s="51">
        <v>6280445</v>
      </c>
      <c r="M155" s="51">
        <v>6251786</v>
      </c>
      <c r="N155" s="51">
        <v>6681200</v>
      </c>
    </row>
    <row r="156" spans="1:14" ht="31.5" x14ac:dyDescent="0.25">
      <c r="A156" s="17" t="s">
        <v>99</v>
      </c>
      <c r="B156" s="61" t="s">
        <v>5</v>
      </c>
      <c r="C156" s="51">
        <v>619815</v>
      </c>
      <c r="D156" s="51">
        <v>881159</v>
      </c>
      <c r="E156" s="51">
        <v>960473</v>
      </c>
      <c r="F156" s="51">
        <v>972959</v>
      </c>
      <c r="G156" s="51">
        <v>1029627</v>
      </c>
      <c r="H156" s="51">
        <v>1150220</v>
      </c>
      <c r="I156" s="51">
        <v>1084197</v>
      </c>
      <c r="J156" s="51">
        <v>1521060</v>
      </c>
      <c r="K156" s="51">
        <v>1143100</v>
      </c>
      <c r="L156" s="51">
        <v>1616529</v>
      </c>
      <c r="M156" s="51">
        <v>1206400</v>
      </c>
      <c r="N156" s="51">
        <v>1719680</v>
      </c>
    </row>
    <row r="157" spans="1:14" ht="31.5" x14ac:dyDescent="0.25">
      <c r="A157" s="17" t="s">
        <v>100</v>
      </c>
      <c r="B157" s="61" t="s">
        <v>5</v>
      </c>
      <c r="C157" s="51">
        <v>12347305</v>
      </c>
      <c r="D157" s="51">
        <v>14961838</v>
      </c>
      <c r="E157" s="51">
        <v>16308413</v>
      </c>
      <c r="F157" s="51">
        <v>16520422</v>
      </c>
      <c r="G157" s="51">
        <v>17482619</v>
      </c>
      <c r="H157" s="51">
        <v>17832271</v>
      </c>
      <c r="I157" s="51">
        <v>18409198</v>
      </c>
      <c r="J157" s="51">
        <v>19035111</v>
      </c>
      <c r="K157" s="51">
        <v>19409351</v>
      </c>
      <c r="L157" s="51">
        <v>20229850</v>
      </c>
      <c r="M157" s="51">
        <v>20484163</v>
      </c>
      <c r="N157" s="51">
        <v>21520717</v>
      </c>
    </row>
    <row r="158" spans="1:14" ht="31.5" x14ac:dyDescent="0.25">
      <c r="A158" s="17" t="s">
        <v>101</v>
      </c>
      <c r="B158" s="61" t="s">
        <v>5</v>
      </c>
      <c r="C158" s="51">
        <v>4443807</v>
      </c>
      <c r="D158" s="51">
        <v>4681098</v>
      </c>
      <c r="E158" s="51">
        <v>5302397</v>
      </c>
      <c r="F158" s="51">
        <v>5371328</v>
      </c>
      <c r="G158" s="51">
        <v>6684170</v>
      </c>
      <c r="H158" s="51">
        <v>6817853</v>
      </c>
      <c r="I158" s="51">
        <v>7038431</v>
      </c>
      <c r="J158" s="51">
        <v>7277738</v>
      </c>
      <c r="K158" s="51">
        <v>7420822</v>
      </c>
      <c r="L158" s="51">
        <v>7734525</v>
      </c>
      <c r="M158" s="51">
        <v>7831757</v>
      </c>
      <c r="N158" s="51">
        <v>8228065</v>
      </c>
    </row>
    <row r="159" spans="1:14" ht="47.25" x14ac:dyDescent="0.25">
      <c r="A159" s="17" t="s">
        <v>104</v>
      </c>
      <c r="B159" s="61" t="s">
        <v>5</v>
      </c>
      <c r="C159" s="51">
        <v>548976</v>
      </c>
      <c r="D159" s="51">
        <v>620760</v>
      </c>
      <c r="E159" s="51">
        <v>676638</v>
      </c>
      <c r="F159" s="51">
        <v>685434</v>
      </c>
      <c r="G159" s="51">
        <v>725356</v>
      </c>
      <c r="H159" s="51">
        <v>739863</v>
      </c>
      <c r="I159" s="51">
        <v>763800</v>
      </c>
      <c r="J159" s="51">
        <v>789769</v>
      </c>
      <c r="K159" s="51">
        <v>805296</v>
      </c>
      <c r="L159" s="51">
        <v>839339</v>
      </c>
      <c r="M159" s="51">
        <v>849890</v>
      </c>
      <c r="N159" s="51">
        <v>892897</v>
      </c>
    </row>
    <row r="160" spans="1:14" ht="47.25" x14ac:dyDescent="0.25">
      <c r="A160" s="17" t="s">
        <v>105</v>
      </c>
      <c r="B160" s="61" t="s">
        <v>5</v>
      </c>
      <c r="C160" s="51">
        <v>3157503</v>
      </c>
      <c r="D160" s="51">
        <v>3570378</v>
      </c>
      <c r="E160" s="51">
        <v>3991722</v>
      </c>
      <c r="F160" s="51">
        <v>4043614</v>
      </c>
      <c r="G160" s="51">
        <v>4279126</v>
      </c>
      <c r="H160" s="51">
        <v>4364709</v>
      </c>
      <c r="I160" s="51">
        <v>4505920</v>
      </c>
      <c r="J160" s="51">
        <v>4659121</v>
      </c>
      <c r="K160" s="51">
        <v>4750722</v>
      </c>
      <c r="L160" s="51">
        <v>4951551</v>
      </c>
      <c r="M160" s="51">
        <v>5013798</v>
      </c>
      <c r="N160" s="51">
        <v>5267509</v>
      </c>
    </row>
    <row r="161" spans="1:14" x14ac:dyDescent="0.25">
      <c r="A161" s="17" t="s">
        <v>102</v>
      </c>
      <c r="B161" s="61" t="s">
        <v>5</v>
      </c>
      <c r="C161" s="51">
        <v>6157274</v>
      </c>
      <c r="D161" s="51">
        <v>6962399</v>
      </c>
      <c r="E161" s="51">
        <v>6255853</v>
      </c>
      <c r="F161" s="51">
        <v>6337179</v>
      </c>
      <c r="G161" s="51">
        <v>6906274</v>
      </c>
      <c r="H161" s="51">
        <v>7044399</v>
      </c>
      <c r="I161" s="51">
        <v>7272268</v>
      </c>
      <c r="J161" s="51">
        <v>7519525</v>
      </c>
      <c r="K161" s="51">
        <v>7667363</v>
      </c>
      <c r="L161" s="51">
        <v>7991488</v>
      </c>
      <c r="M161" s="51">
        <v>8091951</v>
      </c>
      <c r="N161" s="51">
        <v>8501425</v>
      </c>
    </row>
    <row r="162" spans="1:14" ht="31.5" x14ac:dyDescent="0.25">
      <c r="A162" s="17" t="s">
        <v>103</v>
      </c>
      <c r="B162" s="61" t="s">
        <v>5</v>
      </c>
      <c r="C162" s="51">
        <v>5042543</v>
      </c>
      <c r="D162" s="51">
        <v>3666634</v>
      </c>
      <c r="E162" s="51">
        <v>5282190</v>
      </c>
      <c r="F162" s="51">
        <v>5350858</v>
      </c>
      <c r="G162" s="51">
        <v>6298450</v>
      </c>
      <c r="H162" s="51">
        <v>6424419</v>
      </c>
      <c r="I162" s="51">
        <v>6632268</v>
      </c>
      <c r="J162" s="51">
        <v>6857765</v>
      </c>
      <c r="K162" s="51">
        <v>6992592</v>
      </c>
      <c r="L162" s="51">
        <v>7288193</v>
      </c>
      <c r="M162" s="51">
        <v>7379814</v>
      </c>
      <c r="N162" s="51">
        <v>7753253</v>
      </c>
    </row>
    <row r="163" spans="1:14" ht="47.25" x14ac:dyDescent="0.25">
      <c r="A163" s="17" t="s">
        <v>19</v>
      </c>
      <c r="B163" s="61" t="s">
        <v>5</v>
      </c>
      <c r="C163" s="51">
        <v>1248058</v>
      </c>
      <c r="D163" s="51">
        <v>1411254</v>
      </c>
      <c r="E163" s="51">
        <v>2038267</v>
      </c>
      <c r="F163" s="51">
        <v>2064764</v>
      </c>
      <c r="G163" s="51">
        <v>2185022</v>
      </c>
      <c r="H163" s="51">
        <v>2228722</v>
      </c>
      <c r="I163" s="51">
        <v>2300828</v>
      </c>
      <c r="J163" s="51">
        <v>2379056</v>
      </c>
      <c r="K163" s="51">
        <v>2425830</v>
      </c>
      <c r="L163" s="51">
        <v>2528377</v>
      </c>
      <c r="M163" s="51">
        <v>2560163</v>
      </c>
      <c r="N163" s="51">
        <v>2689713</v>
      </c>
    </row>
    <row r="164" spans="1:14" ht="31.5" x14ac:dyDescent="0.25">
      <c r="A164" s="17" t="s">
        <v>20</v>
      </c>
      <c r="B164" s="61" t="s">
        <v>5</v>
      </c>
      <c r="C164" s="51">
        <v>472514</v>
      </c>
      <c r="D164" s="51">
        <v>534300</v>
      </c>
      <c r="E164" s="51">
        <v>761790</v>
      </c>
      <c r="F164" s="51">
        <v>771693</v>
      </c>
      <c r="G164" s="51">
        <v>816639</v>
      </c>
      <c r="H164" s="51">
        <v>832972</v>
      </c>
      <c r="I164" s="51">
        <v>859921</v>
      </c>
      <c r="J164" s="51">
        <v>889158</v>
      </c>
      <c r="K164" s="51">
        <v>906640</v>
      </c>
      <c r="L164" s="51">
        <v>944966</v>
      </c>
      <c r="M164" s="51">
        <v>956846</v>
      </c>
      <c r="N164" s="51">
        <v>1005264</v>
      </c>
    </row>
    <row r="165" spans="1:14" x14ac:dyDescent="0.25">
      <c r="A165" s="22" t="s">
        <v>120</v>
      </c>
      <c r="B165" s="61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</row>
    <row r="166" spans="1:14" ht="31.5" x14ac:dyDescent="0.25">
      <c r="A166" s="20" t="s">
        <v>89</v>
      </c>
      <c r="B166" s="61" t="s">
        <v>63</v>
      </c>
      <c r="C166" s="77">
        <v>1240.1300000000001</v>
      </c>
      <c r="D166" s="77">
        <v>1264.9326000000001</v>
      </c>
      <c r="E166" s="77">
        <v>1290.231252</v>
      </c>
      <c r="F166" s="77">
        <v>1290.231252</v>
      </c>
      <c r="G166" s="77">
        <v>1290.231252</v>
      </c>
      <c r="H166" s="77">
        <v>1290.231252</v>
      </c>
      <c r="I166" s="77">
        <v>1328.9381895600002</v>
      </c>
      <c r="J166" s="77">
        <v>1328.9381895600002</v>
      </c>
      <c r="K166" s="47">
        <f>I166*1.046</f>
        <v>1390.0693462797603</v>
      </c>
      <c r="L166" s="47">
        <f>K166</f>
        <v>1390.0693462797603</v>
      </c>
      <c r="M166" s="47">
        <f>K166*1.046</f>
        <v>1454.0125362086294</v>
      </c>
      <c r="N166" s="47">
        <f>M166</f>
        <v>1454.0125362086294</v>
      </c>
    </row>
    <row r="167" spans="1:14" x14ac:dyDescent="0.25">
      <c r="A167" s="22" t="s">
        <v>121</v>
      </c>
      <c r="B167" s="61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</row>
    <row r="168" spans="1:14" x14ac:dyDescent="0.25">
      <c r="A168" s="20" t="s">
        <v>32</v>
      </c>
      <c r="B168" s="61" t="s">
        <v>30</v>
      </c>
      <c r="C168" s="44">
        <v>464796724.19999999</v>
      </c>
      <c r="D168" s="44">
        <v>536964497.20000005</v>
      </c>
      <c r="E168" s="44">
        <v>589345571.20000005</v>
      </c>
      <c r="F168" s="44">
        <v>595519663.70000005</v>
      </c>
      <c r="G168" s="44">
        <v>634422321.70000005</v>
      </c>
      <c r="H168" s="44">
        <v>650362520.39999998</v>
      </c>
      <c r="I168" s="44">
        <v>675563433.60000002</v>
      </c>
      <c r="J168" s="44">
        <v>702005611.20000005</v>
      </c>
      <c r="K168" s="54">
        <v>718123929.91680002</v>
      </c>
      <c r="L168" s="54">
        <v>750443998.37280011</v>
      </c>
      <c r="M168" s="54">
        <v>761929489.64172482</v>
      </c>
      <c r="N168" s="54">
        <v>802224634.26052332</v>
      </c>
    </row>
    <row r="169" spans="1:14" ht="31.5" x14ac:dyDescent="0.25">
      <c r="A169" s="16" t="s">
        <v>33</v>
      </c>
      <c r="B169" s="61" t="s">
        <v>4</v>
      </c>
      <c r="C169" s="44">
        <v>107.5</v>
      </c>
      <c r="D169" s="44">
        <v>108.3</v>
      </c>
      <c r="E169" s="44">
        <v>104.5</v>
      </c>
      <c r="F169" s="44">
        <v>106.2</v>
      </c>
      <c r="G169" s="44">
        <v>103.5</v>
      </c>
      <c r="H169" s="44">
        <v>105.1</v>
      </c>
      <c r="I169" s="44">
        <v>102.5</v>
      </c>
      <c r="J169" s="44">
        <v>104</v>
      </c>
      <c r="K169" s="44">
        <v>102.30991337824832</v>
      </c>
      <c r="L169" s="44">
        <v>102.98651252408479</v>
      </c>
      <c r="M169" s="44">
        <v>102.11742059672763</v>
      </c>
      <c r="N169" s="44">
        <v>102.98651252408479</v>
      </c>
    </row>
    <row r="170" spans="1:14" x14ac:dyDescent="0.25">
      <c r="A170" s="20" t="s">
        <v>34</v>
      </c>
      <c r="B170" s="61" t="s">
        <v>30</v>
      </c>
      <c r="C170" s="44">
        <v>571880045.5</v>
      </c>
      <c r="D170" s="44">
        <v>614199168.86699998</v>
      </c>
      <c r="E170" s="44">
        <v>633502571.31710565</v>
      </c>
      <c r="F170" s="44">
        <v>648321344.91516662</v>
      </c>
      <c r="G170" s="44">
        <v>656649780.65369213</v>
      </c>
      <c r="H170" s="44">
        <v>681392597.35068524</v>
      </c>
      <c r="I170" s="44">
        <v>676241833.78195441</v>
      </c>
      <c r="J170" s="44">
        <v>716184319.56608629</v>
      </c>
      <c r="K170" s="54">
        <v>716140101.97508967</v>
      </c>
      <c r="L170" s="54">
        <v>767033406.25527835</v>
      </c>
      <c r="M170" s="54">
        <v>757676227.88964474</v>
      </c>
      <c r="N170" s="54">
        <v>820725744.6931479</v>
      </c>
    </row>
    <row r="171" spans="1:14" ht="31.5" x14ac:dyDescent="0.25">
      <c r="A171" s="16" t="s">
        <v>35</v>
      </c>
      <c r="B171" s="61" t="s">
        <v>4</v>
      </c>
      <c r="C171" s="44">
        <v>115.09615384615384</v>
      </c>
      <c r="D171" s="44">
        <v>105.34208059981258</v>
      </c>
      <c r="E171" s="44">
        <v>103.14285714285714</v>
      </c>
      <c r="F171" s="44">
        <v>105.55555555555556</v>
      </c>
      <c r="G171" s="44">
        <v>103.65384615384615</v>
      </c>
      <c r="H171" s="44">
        <v>105.10105871029837</v>
      </c>
      <c r="I171" s="44">
        <v>102.98363811357075</v>
      </c>
      <c r="J171" s="44">
        <v>105.10597302504816</v>
      </c>
      <c r="K171" s="44">
        <v>102.02312138728324</v>
      </c>
      <c r="L171" s="44">
        <v>103.07988450433109</v>
      </c>
      <c r="M171" s="44">
        <v>101.92678227360308</v>
      </c>
      <c r="N171" s="44">
        <v>102.98363811357075</v>
      </c>
    </row>
    <row r="172" spans="1:14" x14ac:dyDescent="0.25">
      <c r="A172" s="20" t="s">
        <v>36</v>
      </c>
      <c r="B172" s="61" t="s">
        <v>30</v>
      </c>
      <c r="C172" s="46">
        <v>26554730.300000001</v>
      </c>
      <c r="D172" s="46">
        <v>32398823.399999999</v>
      </c>
      <c r="E172" s="46">
        <v>36465844.100000001</v>
      </c>
      <c r="F172" s="46">
        <v>37198312.100000001</v>
      </c>
      <c r="G172" s="46">
        <v>39720289.799999997</v>
      </c>
      <c r="H172" s="46">
        <v>41518708.5</v>
      </c>
      <c r="I172" s="46">
        <v>42499158.200000003</v>
      </c>
      <c r="J172" s="46">
        <v>45967101.600000001</v>
      </c>
      <c r="K172" s="57">
        <v>48219489.578400001</v>
      </c>
      <c r="L172" s="57">
        <v>51209097.932260796</v>
      </c>
      <c r="M172" s="57">
        <v>53667134.633009307</v>
      </c>
      <c r="N172" s="57">
        <v>57048164.114888884</v>
      </c>
    </row>
    <row r="173" spans="1:14" ht="31.5" x14ac:dyDescent="0.25">
      <c r="A173" s="16" t="s">
        <v>93</v>
      </c>
      <c r="B173" s="61" t="s">
        <v>4</v>
      </c>
      <c r="C173" s="48">
        <v>118.9</v>
      </c>
      <c r="D173" s="51">
        <v>109.6</v>
      </c>
      <c r="E173" s="51">
        <v>106.1</v>
      </c>
      <c r="F173" s="51">
        <v>108.2</v>
      </c>
      <c r="G173" s="51">
        <v>104.3</v>
      </c>
      <c r="H173" s="51">
        <v>107.2</v>
      </c>
      <c r="I173" s="44">
        <v>102.5</v>
      </c>
      <c r="J173" s="44">
        <v>106.3</v>
      </c>
      <c r="K173" s="44">
        <v>101.25482625482626</v>
      </c>
      <c r="L173" s="44">
        <v>102.11538461538461</v>
      </c>
      <c r="M173" s="44">
        <v>101.15830115830116</v>
      </c>
      <c r="N173" s="44">
        <v>102.21153846153845</v>
      </c>
    </row>
    <row r="174" spans="1:14" x14ac:dyDescent="0.25">
      <c r="A174" s="20" t="s">
        <v>37</v>
      </c>
      <c r="B174" s="61" t="s">
        <v>30</v>
      </c>
      <c r="C174" s="78">
        <v>192019688.16999999</v>
      </c>
      <c r="D174" s="78">
        <v>217479322.93000001</v>
      </c>
      <c r="E174" s="78">
        <v>236593066.33000001</v>
      </c>
      <c r="F174" s="78">
        <v>238986727.88999999</v>
      </c>
      <c r="G174" s="78">
        <v>253049942.97999999</v>
      </c>
      <c r="H174" s="78">
        <v>257631545.05000001</v>
      </c>
      <c r="I174" s="78">
        <v>270616746.93000001</v>
      </c>
      <c r="J174" s="78">
        <v>278112283.82999998</v>
      </c>
      <c r="K174" s="78">
        <v>289289302.46816993</v>
      </c>
      <c r="L174" s="78">
        <v>300083154.24529397</v>
      </c>
      <c r="M174" s="78">
        <v>309250264.33098823</v>
      </c>
      <c r="N174" s="78">
        <v>323789723.43069905</v>
      </c>
    </row>
    <row r="175" spans="1:14" ht="31.5" x14ac:dyDescent="0.25">
      <c r="A175" s="16" t="s">
        <v>38</v>
      </c>
      <c r="B175" s="61" t="s">
        <v>4</v>
      </c>
      <c r="C175" s="79">
        <v>100.68</v>
      </c>
      <c r="D175" s="79">
        <v>102.78</v>
      </c>
      <c r="E175" s="79">
        <v>102.53</v>
      </c>
      <c r="F175" s="79">
        <v>103.57</v>
      </c>
      <c r="G175" s="79">
        <v>102.45</v>
      </c>
      <c r="H175" s="79">
        <v>103.56</v>
      </c>
      <c r="I175" s="79">
        <v>102.43</v>
      </c>
      <c r="J175" s="79">
        <v>103.6</v>
      </c>
      <c r="K175" s="79">
        <v>102.39463601532562</v>
      </c>
      <c r="L175" s="79">
        <v>103.55086372109766</v>
      </c>
      <c r="M175" s="79">
        <v>102.39463601284722</v>
      </c>
      <c r="N175" s="79">
        <v>103.55086372361704</v>
      </c>
    </row>
    <row r="176" spans="1:14" x14ac:dyDescent="0.25">
      <c r="A176" s="23" t="s">
        <v>116</v>
      </c>
      <c r="B176" s="61"/>
      <c r="C176" s="67"/>
      <c r="D176" s="62"/>
      <c r="E176" s="62"/>
      <c r="F176" s="62"/>
      <c r="G176" s="62"/>
      <c r="H176" s="62"/>
      <c r="I176" s="62"/>
      <c r="J176" s="62"/>
      <c r="K176" s="53"/>
      <c r="L176" s="53"/>
      <c r="M176" s="53"/>
      <c r="N176" s="53"/>
    </row>
    <row r="177" spans="1:14" ht="63" x14ac:dyDescent="0.25">
      <c r="A177" s="20" t="s">
        <v>91</v>
      </c>
      <c r="B177" s="61" t="s">
        <v>11</v>
      </c>
      <c r="C177" s="80">
        <v>33472</v>
      </c>
      <c r="D177" s="80">
        <v>33770</v>
      </c>
      <c r="E177" s="80">
        <v>33901</v>
      </c>
      <c r="F177" s="80">
        <v>34064</v>
      </c>
      <c r="G177" s="80">
        <v>34105</v>
      </c>
      <c r="H177" s="80">
        <v>34370</v>
      </c>
      <c r="I177" s="80">
        <v>34469</v>
      </c>
      <c r="J177" s="80">
        <v>34680</v>
      </c>
      <c r="K177" s="110">
        <v>34751</v>
      </c>
      <c r="L177" s="110">
        <v>35002</v>
      </c>
      <c r="M177" s="110">
        <v>34991</v>
      </c>
      <c r="N177" s="110">
        <v>35359</v>
      </c>
    </row>
    <row r="178" spans="1:14" ht="31.5" x14ac:dyDescent="0.25">
      <c r="A178" s="20" t="s">
        <v>73</v>
      </c>
      <c r="B178" s="61" t="s">
        <v>72</v>
      </c>
      <c r="C178" s="80">
        <v>30282</v>
      </c>
      <c r="D178" s="80">
        <v>30524</v>
      </c>
      <c r="E178" s="80">
        <v>30646</v>
      </c>
      <c r="F178" s="80">
        <v>30768</v>
      </c>
      <c r="G178" s="80">
        <v>30907</v>
      </c>
      <c r="H178" s="80">
        <v>31045</v>
      </c>
      <c r="I178" s="80">
        <v>31170</v>
      </c>
      <c r="J178" s="80">
        <v>31451</v>
      </c>
      <c r="K178" s="110">
        <v>31430</v>
      </c>
      <c r="L178" s="110">
        <v>31778</v>
      </c>
      <c r="M178" s="110">
        <v>31658</v>
      </c>
      <c r="N178" s="110">
        <v>32102</v>
      </c>
    </row>
    <row r="179" spans="1:14" ht="63" x14ac:dyDescent="0.25">
      <c r="A179" s="20" t="s">
        <v>64</v>
      </c>
      <c r="B179" s="61" t="s">
        <v>11</v>
      </c>
      <c r="C179" s="80">
        <v>143464</v>
      </c>
      <c r="D179" s="80">
        <v>144038</v>
      </c>
      <c r="E179" s="80">
        <v>144398</v>
      </c>
      <c r="F179" s="80">
        <v>144758</v>
      </c>
      <c r="G179" s="80">
        <v>145120</v>
      </c>
      <c r="H179" s="80">
        <v>145482</v>
      </c>
      <c r="I179" s="80">
        <v>145950</v>
      </c>
      <c r="J179" s="80">
        <v>146209</v>
      </c>
      <c r="K179" s="110">
        <v>146101</v>
      </c>
      <c r="L179" s="110">
        <v>146509</v>
      </c>
      <c r="M179" s="110">
        <v>146450</v>
      </c>
      <c r="N179" s="110">
        <v>146981</v>
      </c>
    </row>
    <row r="180" spans="1:14" ht="31.5" x14ac:dyDescent="0.25">
      <c r="A180" s="21" t="s">
        <v>62</v>
      </c>
      <c r="B180" s="61"/>
      <c r="C180" s="81"/>
      <c r="D180" s="81"/>
      <c r="E180" s="81"/>
      <c r="F180" s="81"/>
      <c r="G180" s="81"/>
      <c r="H180" s="81"/>
      <c r="I180" s="81"/>
      <c r="J180" s="81"/>
      <c r="K180" s="111"/>
      <c r="L180" s="111"/>
      <c r="M180" s="111"/>
      <c r="N180" s="59"/>
    </row>
    <row r="181" spans="1:14" ht="94.5" x14ac:dyDescent="0.25">
      <c r="A181" s="18" t="s">
        <v>12</v>
      </c>
      <c r="B181" s="61" t="s">
        <v>11</v>
      </c>
      <c r="C181" s="81">
        <v>838</v>
      </c>
      <c r="D181" s="81">
        <v>856</v>
      </c>
      <c r="E181" s="81">
        <v>864</v>
      </c>
      <c r="F181" s="81">
        <v>874</v>
      </c>
      <c r="G181" s="81">
        <v>881</v>
      </c>
      <c r="H181" s="81">
        <v>892</v>
      </c>
      <c r="I181" s="81">
        <v>898</v>
      </c>
      <c r="J181" s="81">
        <v>910</v>
      </c>
      <c r="K181" s="112">
        <v>901</v>
      </c>
      <c r="L181" s="112">
        <v>931</v>
      </c>
      <c r="M181" s="112">
        <v>929</v>
      </c>
      <c r="N181" s="112">
        <v>952</v>
      </c>
    </row>
    <row r="182" spans="1:14" ht="78.75" x14ac:dyDescent="0.25">
      <c r="A182" s="18" t="s">
        <v>13</v>
      </c>
      <c r="B182" s="61" t="s">
        <v>11</v>
      </c>
      <c r="C182" s="81">
        <v>23176</v>
      </c>
      <c r="D182" s="81">
        <v>23743</v>
      </c>
      <c r="E182" s="81">
        <v>24159</v>
      </c>
      <c r="F182" s="81">
        <v>24397</v>
      </c>
      <c r="G182" s="81">
        <v>24787</v>
      </c>
      <c r="H182" s="81">
        <v>25031</v>
      </c>
      <c r="I182" s="81">
        <v>25431</v>
      </c>
      <c r="J182" s="81">
        <v>25381</v>
      </c>
      <c r="K182" s="112">
        <v>25450</v>
      </c>
      <c r="L182" s="112">
        <v>25261</v>
      </c>
      <c r="M182" s="112">
        <v>25557</v>
      </c>
      <c r="N182" s="112">
        <v>25781</v>
      </c>
    </row>
    <row r="183" spans="1:14" ht="78.75" x14ac:dyDescent="0.25">
      <c r="A183" s="18" t="s">
        <v>14</v>
      </c>
      <c r="B183" s="61" t="s">
        <v>11</v>
      </c>
      <c r="C183" s="81">
        <v>21956</v>
      </c>
      <c r="D183" s="81">
        <v>22406</v>
      </c>
      <c r="E183" s="81">
        <v>22665</v>
      </c>
      <c r="F183" s="81">
        <v>22888</v>
      </c>
      <c r="G183" s="81">
        <v>23095</v>
      </c>
      <c r="H183" s="81">
        <v>23460</v>
      </c>
      <c r="I183" s="81">
        <v>23533</v>
      </c>
      <c r="J183" s="81">
        <v>24046</v>
      </c>
      <c r="K183" s="112">
        <v>23791</v>
      </c>
      <c r="L183" s="112">
        <v>24354</v>
      </c>
      <c r="M183" s="112">
        <v>24101</v>
      </c>
      <c r="N183" s="112">
        <v>24602</v>
      </c>
    </row>
    <row r="184" spans="1:14" ht="94.5" x14ac:dyDescent="0.25">
      <c r="A184" s="18" t="s">
        <v>15</v>
      </c>
      <c r="B184" s="61" t="s">
        <v>11</v>
      </c>
      <c r="C184" s="81">
        <v>52021</v>
      </c>
      <c r="D184" s="81">
        <v>53114</v>
      </c>
      <c r="E184" s="81">
        <v>53648</v>
      </c>
      <c r="F184" s="81">
        <v>54156</v>
      </c>
      <c r="G184" s="81">
        <v>54667</v>
      </c>
      <c r="H184" s="81">
        <v>55666</v>
      </c>
      <c r="I184" s="81">
        <v>55705</v>
      </c>
      <c r="J184" s="81">
        <v>56113</v>
      </c>
      <c r="K184" s="112">
        <v>56002</v>
      </c>
      <c r="L184" s="112">
        <v>56989</v>
      </c>
      <c r="M184" s="112">
        <v>56804</v>
      </c>
      <c r="N184" s="112">
        <v>57492</v>
      </c>
    </row>
    <row r="185" spans="1:14" ht="94.5" x14ac:dyDescent="0.25">
      <c r="A185" s="18" t="s">
        <v>16</v>
      </c>
      <c r="B185" s="61" t="s">
        <v>11</v>
      </c>
      <c r="C185" s="81">
        <v>4611</v>
      </c>
      <c r="D185" s="81">
        <v>5014</v>
      </c>
      <c r="E185" s="81">
        <v>5072</v>
      </c>
      <c r="F185" s="81">
        <v>5132</v>
      </c>
      <c r="G185" s="81">
        <v>5164</v>
      </c>
      <c r="H185" s="81">
        <v>5225</v>
      </c>
      <c r="I185" s="81">
        <v>5258</v>
      </c>
      <c r="J185" s="81">
        <v>5320</v>
      </c>
      <c r="K185" s="112">
        <v>5301</v>
      </c>
      <c r="L185" s="112">
        <v>5398</v>
      </c>
      <c r="M185" s="112">
        <v>5377</v>
      </c>
      <c r="N185" s="112">
        <v>5443</v>
      </c>
    </row>
    <row r="186" spans="1:14" ht="31.5" x14ac:dyDescent="0.25">
      <c r="A186" s="20" t="s">
        <v>9</v>
      </c>
      <c r="B186" s="61" t="s">
        <v>5</v>
      </c>
      <c r="C186" s="51">
        <v>8401870</v>
      </c>
      <c r="D186" s="51">
        <v>9249349</v>
      </c>
      <c r="E186" s="51">
        <v>9982176</v>
      </c>
      <c r="F186" s="51">
        <v>10032538</v>
      </c>
      <c r="G186" s="51">
        <v>10673489</v>
      </c>
      <c r="H186" s="51">
        <v>10781366</v>
      </c>
      <c r="I186" s="51">
        <v>11231019</v>
      </c>
      <c r="J186" s="51">
        <v>11412992</v>
      </c>
      <c r="K186" s="51">
        <v>11817671</v>
      </c>
      <c r="L186" s="51">
        <v>12045842</v>
      </c>
      <c r="M186" s="51">
        <v>12434967</v>
      </c>
      <c r="N186" s="51">
        <v>12713784</v>
      </c>
    </row>
    <row r="187" spans="1:14" ht="47.25" x14ac:dyDescent="0.25">
      <c r="A187" s="16" t="s">
        <v>10</v>
      </c>
      <c r="B187" s="61" t="s">
        <v>4</v>
      </c>
      <c r="C187" s="82">
        <v>100.2</v>
      </c>
      <c r="D187" s="82">
        <v>100.54</v>
      </c>
      <c r="E187" s="82">
        <v>100.3</v>
      </c>
      <c r="F187" s="82">
        <v>100.9</v>
      </c>
      <c r="G187" s="82">
        <v>100.4</v>
      </c>
      <c r="H187" s="82">
        <v>101</v>
      </c>
      <c r="I187" s="82">
        <v>100.5</v>
      </c>
      <c r="J187" s="82">
        <v>101.3</v>
      </c>
      <c r="K187" s="82">
        <v>100.4999976403784</v>
      </c>
      <c r="L187" s="82">
        <v>100.99999659248405</v>
      </c>
      <c r="M187" s="82">
        <v>100.49999963885368</v>
      </c>
      <c r="N187" s="82">
        <v>101.00000048538656</v>
      </c>
    </row>
    <row r="188" spans="1:14" ht="31.5" x14ac:dyDescent="0.25">
      <c r="A188" s="23" t="s">
        <v>117</v>
      </c>
      <c r="B188" s="61"/>
      <c r="C188" s="67"/>
      <c r="D188" s="62"/>
      <c r="E188" s="62"/>
      <c r="F188" s="62"/>
      <c r="G188" s="62"/>
      <c r="H188" s="62"/>
      <c r="I188" s="62"/>
      <c r="J188" s="62"/>
      <c r="K188" s="53"/>
      <c r="L188" s="53"/>
      <c r="M188" s="53"/>
      <c r="N188" s="53"/>
    </row>
    <row r="189" spans="1:14" ht="63" x14ac:dyDescent="0.25">
      <c r="A189" s="15" t="s">
        <v>21</v>
      </c>
      <c r="B189" s="61" t="s">
        <v>5</v>
      </c>
      <c r="C189" s="83">
        <v>418809635</v>
      </c>
      <c r="D189" s="83">
        <v>386202502.86922687</v>
      </c>
      <c r="E189" s="83">
        <v>403145561.84201181</v>
      </c>
      <c r="F189" s="83">
        <v>414046601.60382128</v>
      </c>
      <c r="G189" s="83">
        <v>420156083.78893757</v>
      </c>
      <c r="H189" s="83">
        <v>437790196.19125402</v>
      </c>
      <c r="I189" s="83">
        <v>435050381.1931603</v>
      </c>
      <c r="J189" s="83">
        <v>459638388.43012971</v>
      </c>
      <c r="K189" s="83">
        <v>444808276.26630175</v>
      </c>
      <c r="L189" s="83">
        <v>475708080.1060105</v>
      </c>
      <c r="M189" s="83">
        <v>454711917.47655648</v>
      </c>
      <c r="N189" s="83">
        <v>492202296.90304512</v>
      </c>
    </row>
    <row r="190" spans="1:14" ht="31.5" x14ac:dyDescent="0.25">
      <c r="A190" s="15" t="s">
        <v>22</v>
      </c>
      <c r="B190" s="61" t="s">
        <v>5</v>
      </c>
      <c r="C190" s="83">
        <v>29144246</v>
      </c>
      <c r="D190" s="83">
        <v>27978476.16</v>
      </c>
      <c r="E190" s="83">
        <v>22410759.40416</v>
      </c>
      <c r="F190" s="83">
        <v>21916472.992000002</v>
      </c>
      <c r="G190" s="83">
        <v>17838964.485711358</v>
      </c>
      <c r="H190" s="83">
        <v>16459271.216992002</v>
      </c>
      <c r="I190" s="83">
        <v>14199815.73062624</v>
      </c>
      <c r="J190" s="83">
        <v>12360912.683960993</v>
      </c>
      <c r="K190" s="83">
        <v>11075856.269888468</v>
      </c>
      <c r="L190" s="83">
        <v>9270684.5129707437</v>
      </c>
      <c r="M190" s="83">
        <v>8639167.8905130047</v>
      </c>
      <c r="N190" s="83">
        <v>6953013.3847280573</v>
      </c>
    </row>
    <row r="191" spans="1:14" ht="63" x14ac:dyDescent="0.25">
      <c r="A191" s="15" t="s">
        <v>23</v>
      </c>
      <c r="B191" s="61" t="s">
        <v>5</v>
      </c>
      <c r="C191" s="83">
        <v>447953881</v>
      </c>
      <c r="D191" s="83">
        <v>414180979.0292269</v>
      </c>
      <c r="E191" s="83">
        <v>425556321.24617183</v>
      </c>
      <c r="F191" s="83">
        <v>435963074.59582126</v>
      </c>
      <c r="G191" s="83">
        <v>437995048.2746489</v>
      </c>
      <c r="H191" s="83">
        <v>454249467.40824604</v>
      </c>
      <c r="I191" s="83">
        <v>449250196.92378652</v>
      </c>
      <c r="J191" s="83">
        <v>471999301.11409068</v>
      </c>
      <c r="K191" s="83">
        <v>456797727.99217457</v>
      </c>
      <c r="L191" s="83">
        <v>485950665.95088303</v>
      </c>
      <c r="M191" s="83">
        <v>464279644.65638226</v>
      </c>
      <c r="N191" s="83">
        <v>500155621.53083485</v>
      </c>
    </row>
    <row r="192" spans="1:14" ht="31.5" x14ac:dyDescent="0.25">
      <c r="A192" s="17" t="s">
        <v>17</v>
      </c>
      <c r="B192" s="61" t="s">
        <v>5</v>
      </c>
      <c r="C192" s="83">
        <v>381783.39999999997</v>
      </c>
      <c r="D192" s="83">
        <v>415571.23089999997</v>
      </c>
      <c r="E192" s="83">
        <v>416402.37336179992</v>
      </c>
      <c r="F192" s="83">
        <v>433025.22259779996</v>
      </c>
      <c r="G192" s="83">
        <v>437788.50004637579</v>
      </c>
      <c r="H192" s="83">
        <v>454643.35729816125</v>
      </c>
      <c r="I192" s="83">
        <v>459644.43422844098</v>
      </c>
      <c r="J192" s="83">
        <v>477110.92272912175</v>
      </c>
      <c r="K192" s="60">
        <v>464240.87857072538</v>
      </c>
      <c r="L192" s="60">
        <v>490470.02856553718</v>
      </c>
      <c r="M192" s="60">
        <v>468883.28735643259</v>
      </c>
      <c r="N192" s="60">
        <v>503712.71933680668</v>
      </c>
    </row>
    <row r="193" spans="1:14" x14ac:dyDescent="0.25">
      <c r="A193" s="17" t="s">
        <v>24</v>
      </c>
      <c r="B193" s="61" t="s">
        <v>5</v>
      </c>
      <c r="C193" s="83">
        <v>144342696.78</v>
      </c>
      <c r="D193" s="83">
        <v>136201768.68160802</v>
      </c>
      <c r="E193" s="83">
        <v>135725062.49122241</v>
      </c>
      <c r="F193" s="83">
        <v>141826901.72815844</v>
      </c>
      <c r="G193" s="83">
        <v>137095885.62238377</v>
      </c>
      <c r="H193" s="83">
        <v>145684593.45516434</v>
      </c>
      <c r="I193" s="83">
        <v>138603940.36422998</v>
      </c>
      <c r="J193" s="83">
        <v>149516098.26303518</v>
      </c>
      <c r="K193" s="60">
        <v>139989979.76787227</v>
      </c>
      <c r="L193" s="60">
        <v>152506420.22829589</v>
      </c>
      <c r="M193" s="60">
        <v>141389879.56555098</v>
      </c>
      <c r="N193" s="60">
        <v>155556548.63286179</v>
      </c>
    </row>
    <row r="194" spans="1:14" x14ac:dyDescent="0.25">
      <c r="A194" s="17" t="s">
        <v>25</v>
      </c>
      <c r="B194" s="61" t="s">
        <v>5</v>
      </c>
      <c r="C194" s="83">
        <v>17135152</v>
      </c>
      <c r="D194" s="83">
        <v>12114552.464000002</v>
      </c>
      <c r="E194" s="83">
        <v>12299905.116699202</v>
      </c>
      <c r="F194" s="83">
        <v>12835368.335608004</v>
      </c>
      <c r="G194" s="83">
        <v>12474563.769356333</v>
      </c>
      <c r="H194" s="83">
        <v>13409109.300209682</v>
      </c>
      <c r="I194" s="83">
        <v>12652950.03125813</v>
      </c>
      <c r="J194" s="83">
        <v>13917314.54268763</v>
      </c>
      <c r="K194" s="109">
        <v>12779479.53157071</v>
      </c>
      <c r="L194" s="109">
        <v>14195660.833541384</v>
      </c>
      <c r="M194" s="109">
        <v>12907274.326886417</v>
      </c>
      <c r="N194" s="109">
        <v>14479574.050212212</v>
      </c>
    </row>
    <row r="195" spans="1:14" ht="47.25" x14ac:dyDescent="0.25">
      <c r="A195" s="17" t="s">
        <v>18</v>
      </c>
      <c r="B195" s="61" t="s">
        <v>5</v>
      </c>
      <c r="C195" s="83">
        <v>90683281</v>
      </c>
      <c r="D195" s="83">
        <v>91680797.091000006</v>
      </c>
      <c r="E195" s="83">
        <v>98465176.075734004</v>
      </c>
      <c r="F195" s="83">
        <v>98465176.075734004</v>
      </c>
      <c r="G195" s="83">
        <v>103880760.75989936</v>
      </c>
      <c r="H195" s="83">
        <v>103881154.62060368</v>
      </c>
      <c r="I195" s="83">
        <v>108555394.99409483</v>
      </c>
      <c r="J195" s="83">
        <v>108556325.98430395</v>
      </c>
      <c r="K195" s="109">
        <v>110726502.89397673</v>
      </c>
      <c r="L195" s="109">
        <v>111813015.76383306</v>
      </c>
      <c r="M195" s="109">
        <v>112941032.95185627</v>
      </c>
      <c r="N195" s="109">
        <v>115167406.23674804</v>
      </c>
    </row>
    <row r="196" spans="1:14" ht="47.25" x14ac:dyDescent="0.25">
      <c r="A196" s="18" t="s">
        <v>26</v>
      </c>
      <c r="B196" s="61" t="s">
        <v>5</v>
      </c>
      <c r="C196" s="83">
        <v>1623044</v>
      </c>
      <c r="D196" s="83">
        <v>1446456.8128</v>
      </c>
      <c r="E196" s="83">
        <v>1462367.8377407999</v>
      </c>
      <c r="F196" s="83">
        <v>1505761.5421247997</v>
      </c>
      <c r="G196" s="83">
        <v>1519400.1834126911</v>
      </c>
      <c r="H196" s="83">
        <v>1564493.7710753775</v>
      </c>
      <c r="I196" s="83">
        <v>1578656.790565786</v>
      </c>
      <c r="J196" s="83">
        <v>1625516.8506161727</v>
      </c>
      <c r="K196" s="109">
        <v>1643381.7189789831</v>
      </c>
      <c r="L196" s="109">
        <v>1726298.8953543755</v>
      </c>
      <c r="M196" s="83">
        <v>1709116.9877381423</v>
      </c>
      <c r="N196" s="83">
        <v>1828150.5301802838</v>
      </c>
    </row>
    <row r="197" spans="1:14" x14ac:dyDescent="0.25">
      <c r="A197" s="17" t="s">
        <v>6</v>
      </c>
      <c r="B197" s="61" t="s">
        <v>5</v>
      </c>
      <c r="C197" s="83">
        <v>1893928</v>
      </c>
      <c r="D197" s="83">
        <v>1961541.2295999997</v>
      </c>
      <c r="E197" s="83">
        <v>2063541.3735391998</v>
      </c>
      <c r="F197" s="83">
        <v>2102772.1981311999</v>
      </c>
      <c r="G197" s="83">
        <v>2146083.0284807677</v>
      </c>
      <c r="H197" s="83">
        <v>2235246.8466134653</v>
      </c>
      <c r="I197" s="83">
        <v>2227634.1835630368</v>
      </c>
      <c r="J197" s="83">
        <v>2333597.7078644577</v>
      </c>
      <c r="K197" s="109">
        <v>2290007.940702802</v>
      </c>
      <c r="L197" s="109">
        <v>2403605.6391003914</v>
      </c>
      <c r="M197" s="109">
        <v>2351838.1551017775</v>
      </c>
      <c r="N197" s="109">
        <v>2475713.808273403</v>
      </c>
    </row>
    <row r="198" spans="1:14" ht="47.25" x14ac:dyDescent="0.25">
      <c r="A198" s="17" t="s">
        <v>27</v>
      </c>
      <c r="B198" s="61" t="s">
        <v>5</v>
      </c>
      <c r="C198" s="83">
        <v>167101514</v>
      </c>
      <c r="D198" s="83">
        <v>148686927.15720001</v>
      </c>
      <c r="E198" s="83">
        <v>153028585.43019027</v>
      </c>
      <c r="F198" s="83">
        <v>156151010.90049145</v>
      </c>
      <c r="G198" s="83">
        <v>157971408.73958543</v>
      </c>
      <c r="H198" s="83">
        <v>163661874.5248051</v>
      </c>
      <c r="I198" s="83">
        <v>162315622.47992402</v>
      </c>
      <c r="J198" s="83">
        <v>171484912.12709078</v>
      </c>
      <c r="K198" s="109">
        <v>165724250.5520024</v>
      </c>
      <c r="L198" s="109">
        <v>178172823.70004734</v>
      </c>
      <c r="M198" s="109">
        <v>169038735.56304246</v>
      </c>
      <c r="N198" s="109">
        <v>184943391.00064915</v>
      </c>
    </row>
    <row r="199" spans="1:14" x14ac:dyDescent="0.25">
      <c r="A199" s="17" t="s">
        <v>28</v>
      </c>
      <c r="B199" s="61" t="s">
        <v>5</v>
      </c>
      <c r="C199" s="83">
        <v>11589338</v>
      </c>
      <c r="D199" s="83">
        <v>7343004.5567999994</v>
      </c>
      <c r="E199" s="83">
        <v>7497941.9529484799</v>
      </c>
      <c r="F199" s="83">
        <v>7782116.2292966405</v>
      </c>
      <c r="G199" s="83">
        <v>7647900.79200745</v>
      </c>
      <c r="H199" s="83">
        <v>8092622.6668455759</v>
      </c>
      <c r="I199" s="83">
        <v>7793210.9070555922</v>
      </c>
      <c r="J199" s="83">
        <v>8391240.4432521779</v>
      </c>
      <c r="K199" s="109">
        <v>7925695.4924755367</v>
      </c>
      <c r="L199" s="109">
        <v>8642977.6565497443</v>
      </c>
      <c r="M199" s="109">
        <v>8044580.9248626698</v>
      </c>
      <c r="N199" s="109">
        <v>8893624.0085896868</v>
      </c>
    </row>
    <row r="200" spans="1:14" ht="31.5" x14ac:dyDescent="0.25">
      <c r="A200" s="17" t="s">
        <v>29</v>
      </c>
      <c r="B200" s="61" t="s">
        <v>5</v>
      </c>
      <c r="C200" s="83">
        <v>173332</v>
      </c>
      <c r="D200" s="83">
        <v>207859.73440000002</v>
      </c>
      <c r="E200" s="83">
        <v>210748.98470816002</v>
      </c>
      <c r="F200" s="83">
        <v>215197.18302431999</v>
      </c>
      <c r="G200" s="83">
        <v>213277.97252465796</v>
      </c>
      <c r="H200" s="83">
        <v>222169.57175430792</v>
      </c>
      <c r="I200" s="83">
        <v>215837.30819495386</v>
      </c>
      <c r="J200" s="83">
        <v>229167.91326456863</v>
      </c>
      <c r="K200" s="109">
        <v>218427.35589329331</v>
      </c>
      <c r="L200" s="109">
        <v>236042.9506625057</v>
      </c>
      <c r="M200" s="83">
        <v>220830.05680811952</v>
      </c>
      <c r="N200" s="83">
        <v>242888.19623171835</v>
      </c>
    </row>
    <row r="201" spans="1:14" ht="31.5" x14ac:dyDescent="0.25">
      <c r="A201" s="17" t="s">
        <v>98</v>
      </c>
      <c r="B201" s="61" t="s">
        <v>5</v>
      </c>
      <c r="C201" s="83">
        <v>28393</v>
      </c>
      <c r="D201" s="83">
        <v>22427.630699999998</v>
      </c>
      <c r="E201" s="83">
        <v>23526.584604299998</v>
      </c>
      <c r="F201" s="83">
        <v>23486.214869039999</v>
      </c>
      <c r="G201" s="83">
        <v>24467.647988471999</v>
      </c>
      <c r="H201" s="83">
        <v>24430.360706775406</v>
      </c>
      <c r="I201" s="83">
        <v>25436.566848815488</v>
      </c>
      <c r="J201" s="83">
        <v>25400.246026834389</v>
      </c>
      <c r="K201" s="109">
        <v>25868.988485245351</v>
      </c>
      <c r="L201" s="109">
        <v>25984.451685451582</v>
      </c>
      <c r="M201" s="109">
        <v>26257.02331252403</v>
      </c>
      <c r="N201" s="109">
        <v>26582.09407421697</v>
      </c>
    </row>
    <row r="202" spans="1:14" ht="31.5" x14ac:dyDescent="0.25">
      <c r="A202" s="17" t="s">
        <v>99</v>
      </c>
      <c r="B202" s="61" t="s">
        <v>5</v>
      </c>
      <c r="C202" s="83">
        <v>3981575.1170000001</v>
      </c>
      <c r="D202" s="83">
        <v>4265063.2653304003</v>
      </c>
      <c r="E202" s="83">
        <v>4361880.2014533998</v>
      </c>
      <c r="F202" s="83">
        <v>4404530.8341067042</v>
      </c>
      <c r="G202" s="83">
        <v>4425127.4643744742</v>
      </c>
      <c r="H202" s="83">
        <v>4471039.249701716</v>
      </c>
      <c r="I202" s="83">
        <v>4512744.988169089</v>
      </c>
      <c r="J202" s="83">
        <v>4555988.9954460487</v>
      </c>
      <c r="K202" s="109">
        <v>4580436.1629916253</v>
      </c>
      <c r="L202" s="109">
        <v>4637996.7973640775</v>
      </c>
      <c r="M202" s="109">
        <v>4639981.833110516</v>
      </c>
      <c r="N202" s="109">
        <v>4721480.7397166304</v>
      </c>
    </row>
    <row r="203" spans="1:14" ht="31.5" x14ac:dyDescent="0.25">
      <c r="A203" s="17" t="s">
        <v>100</v>
      </c>
      <c r="B203" s="61" t="s">
        <v>5</v>
      </c>
      <c r="C203" s="83">
        <v>3717657</v>
      </c>
      <c r="D203" s="83">
        <v>4760831.5542000001</v>
      </c>
      <c r="E203" s="83">
        <v>4856048.1852839999</v>
      </c>
      <c r="F203" s="83">
        <v>4998873.13191</v>
      </c>
      <c r="G203" s="83">
        <v>4948313.100804396</v>
      </c>
      <c r="H203" s="83">
        <v>5198828.0571863996</v>
      </c>
      <c r="I203" s="83">
        <v>5037382.7366188746</v>
      </c>
      <c r="J203" s="83">
        <v>5406781.1794738555</v>
      </c>
      <c r="K203" s="109">
        <v>5123018.243141395</v>
      </c>
      <c r="L203" s="109">
        <v>5531137.1466017542</v>
      </c>
      <c r="M203" s="109">
        <v>5199863.5167885162</v>
      </c>
      <c r="N203" s="109">
        <v>5658353.3009735942</v>
      </c>
    </row>
    <row r="204" spans="1:14" ht="31.5" x14ac:dyDescent="0.25">
      <c r="A204" s="17" t="s">
        <v>101</v>
      </c>
      <c r="B204" s="61" t="s">
        <v>5</v>
      </c>
      <c r="C204" s="83">
        <v>3077376.95</v>
      </c>
      <c r="D204" s="83">
        <v>3525443.0339200003</v>
      </c>
      <c r="E204" s="83">
        <v>3543070.2490896005</v>
      </c>
      <c r="F204" s="83">
        <v>3595951.8945984007</v>
      </c>
      <c r="G204" s="83">
        <v>3557242.530085959</v>
      </c>
      <c r="H204" s="83">
        <v>3664274.9805957703</v>
      </c>
      <c r="I204" s="83">
        <v>3567914.2576762168</v>
      </c>
      <c r="J204" s="83">
        <v>3730231.9302464938</v>
      </c>
      <c r="K204" s="109">
        <v>3571482.1719338931</v>
      </c>
      <c r="L204" s="109">
        <v>3767534.2495489586</v>
      </c>
      <c r="M204" s="109">
        <v>3575053.6541058267</v>
      </c>
      <c r="N204" s="109">
        <v>3805209.5920444485</v>
      </c>
    </row>
    <row r="205" spans="1:14" x14ac:dyDescent="0.25">
      <c r="A205" s="17" t="s">
        <v>102</v>
      </c>
      <c r="B205" s="61" t="s">
        <v>5</v>
      </c>
      <c r="C205" s="83">
        <v>48439</v>
      </c>
      <c r="D205" s="83">
        <v>55845.323100000009</v>
      </c>
      <c r="E205" s="83">
        <v>58637.589255000006</v>
      </c>
      <c r="F205" s="83">
        <v>58639.823067924008</v>
      </c>
      <c r="G205" s="83">
        <v>59810.341040100007</v>
      </c>
      <c r="H205" s="83">
        <v>59814.965122205205</v>
      </c>
      <c r="I205" s="83">
        <v>59989.772063220298</v>
      </c>
      <c r="J205" s="83">
        <v>60891.634494404898</v>
      </c>
      <c r="K205" s="109">
        <v>60049.761835283512</v>
      </c>
      <c r="L205" s="109">
        <v>61500.550839348951</v>
      </c>
      <c r="M205" s="109">
        <v>60109.811597118794</v>
      </c>
      <c r="N205" s="109">
        <v>62115.556347742444</v>
      </c>
    </row>
    <row r="206" spans="1:14" ht="31.5" x14ac:dyDescent="0.25">
      <c r="A206" s="17" t="s">
        <v>103</v>
      </c>
      <c r="B206" s="61" t="s">
        <v>5</v>
      </c>
      <c r="C206" s="83">
        <v>373697</v>
      </c>
      <c r="D206" s="83">
        <v>500417.65269999998</v>
      </c>
      <c r="E206" s="83">
        <v>520434.35880799993</v>
      </c>
      <c r="F206" s="83">
        <v>520454.37551410799</v>
      </c>
      <c r="G206" s="83">
        <v>538649.56136627996</v>
      </c>
      <c r="H206" s="83">
        <v>538672.36047460383</v>
      </c>
      <c r="I206" s="83">
        <v>560195.54382093111</v>
      </c>
      <c r="J206" s="83">
        <v>560240.80178800703</v>
      </c>
      <c r="K206" s="109">
        <v>571399.45469734969</v>
      </c>
      <c r="L206" s="109">
        <v>577048.02584164729</v>
      </c>
      <c r="M206" s="109">
        <v>582827.44379129668</v>
      </c>
      <c r="N206" s="109">
        <v>594359.46661689668</v>
      </c>
    </row>
    <row r="207" spans="1:14" ht="47.25" x14ac:dyDescent="0.25">
      <c r="A207" s="17" t="s">
        <v>19</v>
      </c>
      <c r="B207" s="61" t="s">
        <v>5</v>
      </c>
      <c r="C207" s="83">
        <v>62237.62</v>
      </c>
      <c r="D207" s="83">
        <v>43908.640910000002</v>
      </c>
      <c r="E207" s="83">
        <v>44347.727319100006</v>
      </c>
      <c r="F207" s="83">
        <v>44349.483664736406</v>
      </c>
      <c r="G207" s="83">
        <v>45234.681865482002</v>
      </c>
      <c r="H207" s="83">
        <v>45238.247317377733</v>
      </c>
      <c r="I207" s="83">
        <v>46139.375502791634</v>
      </c>
      <c r="J207" s="83">
        <v>46144.821793617986</v>
      </c>
      <c r="K207" s="109">
        <v>46600.769257819549</v>
      </c>
      <c r="L207" s="109">
        <v>47067.71822949034</v>
      </c>
      <c r="M207" s="109">
        <v>47066.77695039774</v>
      </c>
      <c r="N207" s="109">
        <v>48009.072594080149</v>
      </c>
    </row>
    <row r="208" spans="1:14" ht="31.5" x14ac:dyDescent="0.25">
      <c r="A208" s="17" t="s">
        <v>20</v>
      </c>
      <c r="B208" s="61" t="s">
        <v>5</v>
      </c>
      <c r="C208" s="83">
        <v>88040</v>
      </c>
      <c r="D208" s="83">
        <v>120201.01199999999</v>
      </c>
      <c r="E208" s="83">
        <v>127532.07172187998</v>
      </c>
      <c r="F208" s="83">
        <v>127533.27373199997</v>
      </c>
      <c r="G208" s="83">
        <v>133143.48287764273</v>
      </c>
      <c r="H208" s="83">
        <v>132762.13795501197</v>
      </c>
      <c r="I208" s="83">
        <v>139001.79612425901</v>
      </c>
      <c r="J208" s="83">
        <v>138338.14774912247</v>
      </c>
      <c r="K208" s="109">
        <v>143310.85180411104</v>
      </c>
      <c r="L208" s="109">
        <v>143179.98292034175</v>
      </c>
      <c r="M208" s="109">
        <v>147753.48821003846</v>
      </c>
      <c r="N208" s="109">
        <v>148191.28232255371</v>
      </c>
    </row>
    <row r="209" spans="1:14" x14ac:dyDescent="0.25">
      <c r="A209" s="22" t="s">
        <v>122</v>
      </c>
      <c r="B209" s="61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</row>
    <row r="210" spans="1:14" x14ac:dyDescent="0.25">
      <c r="A210" s="20" t="s">
        <v>94</v>
      </c>
      <c r="B210" s="61"/>
      <c r="C210" s="62"/>
      <c r="D210" s="62"/>
      <c r="E210" s="62"/>
      <c r="F210" s="62"/>
      <c r="G210" s="62"/>
      <c r="H210" s="62"/>
      <c r="I210" s="62"/>
      <c r="J210" s="62"/>
      <c r="K210" s="53"/>
      <c r="L210" s="53"/>
      <c r="M210" s="53"/>
      <c r="N210" s="53"/>
    </row>
    <row r="211" spans="1:14" ht="110.25" x14ac:dyDescent="0.25">
      <c r="A211" s="84" t="s">
        <v>124</v>
      </c>
      <c r="B211" s="50" t="s">
        <v>5</v>
      </c>
      <c r="C211" s="49">
        <v>540418.717948718</v>
      </c>
      <c r="D211" s="49">
        <v>1688754.451717949</v>
      </c>
      <c r="E211" s="49">
        <v>1786082.7747846993</v>
      </c>
      <c r="F211" s="49">
        <v>1788618.9462202897</v>
      </c>
      <c r="G211" s="49">
        <v>1867679.0733093508</v>
      </c>
      <c r="H211" s="49">
        <v>1876905.1774057229</v>
      </c>
      <c r="I211" s="49">
        <v>1950932.735681189</v>
      </c>
      <c r="J211" s="49">
        <v>1969549.2169624686</v>
      </c>
      <c r="K211" s="49">
        <v>2037944.3356925698</v>
      </c>
      <c r="L211" s="49">
        <v>2066844.9482804143</v>
      </c>
      <c r="M211" s="49">
        <v>2128836.6530644582</v>
      </c>
      <c r="N211" s="49">
        <v>2168947.0887254667</v>
      </c>
    </row>
    <row r="212" spans="1:14" ht="126" x14ac:dyDescent="0.25">
      <c r="A212" s="84" t="s">
        <v>164</v>
      </c>
      <c r="B212" s="50" t="s">
        <v>5</v>
      </c>
      <c r="C212" s="49">
        <v>4694021.282051282</v>
      </c>
      <c r="D212" s="49">
        <v>6993622.3081282051</v>
      </c>
      <c r="E212" s="49">
        <v>7554510.8172400873</v>
      </c>
      <c r="F212" s="49">
        <v>7622348.9536289312</v>
      </c>
      <c r="G212" s="49">
        <v>8092391.987427582</v>
      </c>
      <c r="H212" s="49">
        <v>8216892.1720119873</v>
      </c>
      <c r="I212" s="49">
        <v>8636200.7289827131</v>
      </c>
      <c r="J212" s="49">
        <v>8833159.084912885</v>
      </c>
      <c r="K212" s="49">
        <v>9216553.4179703519</v>
      </c>
      <c r="L212" s="49">
        <v>9495646.0162813514</v>
      </c>
      <c r="M212" s="49">
        <v>9835905.8076579589</v>
      </c>
      <c r="N212" s="49">
        <v>10207819.467502452</v>
      </c>
    </row>
    <row r="213" spans="1:14" ht="174.75" customHeight="1" x14ac:dyDescent="0.25">
      <c r="A213" s="84" t="s">
        <v>165</v>
      </c>
      <c r="B213" s="50" t="s">
        <v>5</v>
      </c>
      <c r="C213" s="49">
        <v>24116283.604701549</v>
      </c>
      <c r="D213" s="49">
        <v>29436335.767898712</v>
      </c>
      <c r="E213" s="49">
        <v>31797129.896484192</v>
      </c>
      <c r="F213" s="49">
        <v>32082662.353432812</v>
      </c>
      <c r="G213" s="49">
        <v>34061085.545113862</v>
      </c>
      <c r="H213" s="49">
        <v>34585110.017000571</v>
      </c>
      <c r="I213" s="49">
        <v>36349990.493745513</v>
      </c>
      <c r="J213" s="49">
        <v>37178993.268275611</v>
      </c>
      <c r="K213" s="49">
        <v>38792709.854925215</v>
      </c>
      <c r="L213" s="49">
        <v>39967417.763396285</v>
      </c>
      <c r="M213" s="49">
        <v>41399579.957176186</v>
      </c>
      <c r="N213" s="49">
        <v>42964974.095651008</v>
      </c>
    </row>
    <row r="214" spans="1:14" ht="126" x14ac:dyDescent="0.25">
      <c r="A214" s="84" t="s">
        <v>166</v>
      </c>
      <c r="B214" s="50" t="s">
        <v>5</v>
      </c>
      <c r="C214" s="49">
        <v>6874761.538461539</v>
      </c>
      <c r="D214" s="49">
        <v>8951626.9992307704</v>
      </c>
      <c r="E214" s="49">
        <v>10586411.613826388</v>
      </c>
      <c r="F214" s="49">
        <v>10636144.167946016</v>
      </c>
      <c r="G214" s="49">
        <v>12422256.301120415</v>
      </c>
      <c r="H214" s="49">
        <v>12515082.852078689</v>
      </c>
      <c r="I214" s="49">
        <v>14561170.080072535</v>
      </c>
      <c r="J214" s="49">
        <v>14727248.89701212</v>
      </c>
      <c r="K214" s="49">
        <v>17068603.567861024</v>
      </c>
      <c r="L214" s="49">
        <v>17331026.502003863</v>
      </c>
      <c r="M214" s="49">
        <v>20007817.102246691</v>
      </c>
      <c r="N214" s="49">
        <v>20395151.987558149</v>
      </c>
    </row>
    <row r="215" spans="1:14" ht="168" customHeight="1" x14ac:dyDescent="0.25">
      <c r="A215" s="84" t="s">
        <v>167</v>
      </c>
      <c r="B215" s="50" t="s">
        <v>5</v>
      </c>
      <c r="C215" s="49">
        <v>16108304.358974362</v>
      </c>
      <c r="D215" s="49">
        <v>20512314.770717952</v>
      </c>
      <c r="E215" s="49">
        <v>22313560.616447531</v>
      </c>
      <c r="F215" s="49">
        <v>22575753.126309797</v>
      </c>
      <c r="G215" s="49">
        <v>24023821.402948201</v>
      </c>
      <c r="H215" s="49">
        <v>24476949.857664164</v>
      </c>
      <c r="I215" s="49">
        <v>25750622.454424292</v>
      </c>
      <c r="J215" s="49">
        <v>26410122.223557577</v>
      </c>
      <c r="K215" s="49">
        <v>27602092.208897401</v>
      </c>
      <c r="L215" s="49">
        <v>28496521.879218627</v>
      </c>
      <c r="M215" s="49">
        <v>29586682.638717122</v>
      </c>
      <c r="N215" s="49">
        <v>30747747.107676901</v>
      </c>
    </row>
    <row r="216" spans="1:14" ht="94.5" x14ac:dyDescent="0.25">
      <c r="A216" s="84" t="s">
        <v>168</v>
      </c>
      <c r="B216" s="50" t="s">
        <v>5</v>
      </c>
      <c r="C216" s="49">
        <v>8394554.8717948701</v>
      </c>
      <c r="D216" s="49">
        <v>9377557.2472820505</v>
      </c>
      <c r="E216" s="49">
        <v>9874567.7813879997</v>
      </c>
      <c r="F216" s="49">
        <v>9846435.1096461508</v>
      </c>
      <c r="G216" s="49">
        <v>10279425.060424907</v>
      </c>
      <c r="H216" s="49">
        <v>10240292.514031999</v>
      </c>
      <c r="I216" s="49">
        <v>10690602.062841903</v>
      </c>
      <c r="J216" s="49">
        <v>10649904.214593278</v>
      </c>
      <c r="K216" s="49">
        <v>11118226.14535558</v>
      </c>
      <c r="L216" s="49">
        <v>11075900.383177008</v>
      </c>
      <c r="M216" s="49">
        <v>11562955.191169804</v>
      </c>
      <c r="N216" s="49">
        <v>11518936.398504088</v>
      </c>
    </row>
    <row r="217" spans="1:14" ht="110.25" x14ac:dyDescent="0.25">
      <c r="A217" s="84" t="s">
        <v>169</v>
      </c>
      <c r="B217" s="50" t="s">
        <v>5</v>
      </c>
      <c r="C217" s="49">
        <v>19409957.435897432</v>
      </c>
      <c r="D217" s="49">
        <v>24617649.015948717</v>
      </c>
      <c r="E217" s="49">
        <v>25922384.413794</v>
      </c>
      <c r="F217" s="49">
        <v>25848531.466746151</v>
      </c>
      <c r="G217" s="49">
        <v>26985202.174759544</v>
      </c>
      <c r="H217" s="49">
        <v>26882472.725415997</v>
      </c>
      <c r="I217" s="49">
        <v>28064610.261749931</v>
      </c>
      <c r="J217" s="49">
        <v>27957771.63443264</v>
      </c>
      <c r="K217" s="49">
        <v>29187194.672219928</v>
      </c>
      <c r="L217" s="49">
        <v>29076082.499809947</v>
      </c>
      <c r="M217" s="49">
        <v>30354682.459108725</v>
      </c>
      <c r="N217" s="49">
        <v>30239125.799802348</v>
      </c>
    </row>
    <row r="218" spans="1:14" ht="31.5" x14ac:dyDescent="0.25">
      <c r="A218" s="37" t="s">
        <v>31</v>
      </c>
      <c r="B218" s="50" t="s">
        <v>5</v>
      </c>
      <c r="C218" s="85">
        <v>302655393</v>
      </c>
      <c r="D218" s="85">
        <v>288643998.87258822</v>
      </c>
      <c r="E218" s="85">
        <v>293732559.77952766</v>
      </c>
      <c r="F218" s="85">
        <v>302398749.24873143</v>
      </c>
      <c r="G218" s="85">
        <v>299727487.44460195</v>
      </c>
      <c r="H218" s="85">
        <v>313179610.33454216</v>
      </c>
      <c r="I218" s="85">
        <v>305684137.58275777</v>
      </c>
      <c r="J218" s="85">
        <v>323498765.56537408</v>
      </c>
      <c r="K218" s="85">
        <v>317911503.08606809</v>
      </c>
      <c r="L218" s="85">
        <v>336438716.18798906</v>
      </c>
      <c r="M218" s="85">
        <v>330627963.2095108</v>
      </c>
      <c r="N218" s="85">
        <v>349896264.83550864</v>
      </c>
    </row>
    <row r="219" spans="1:14" ht="31.5" x14ac:dyDescent="0.25">
      <c r="A219" s="20" t="s">
        <v>82</v>
      </c>
      <c r="B219" s="50" t="s">
        <v>71</v>
      </c>
      <c r="C219" s="86">
        <v>68</v>
      </c>
      <c r="D219" s="86">
        <v>69</v>
      </c>
      <c r="E219" s="86">
        <v>70</v>
      </c>
      <c r="F219" s="86">
        <v>70</v>
      </c>
      <c r="G219" s="86">
        <v>71</v>
      </c>
      <c r="H219" s="86">
        <v>71</v>
      </c>
      <c r="I219" s="86">
        <v>72</v>
      </c>
      <c r="J219" s="86">
        <v>72</v>
      </c>
      <c r="K219" s="86">
        <v>73</v>
      </c>
      <c r="L219" s="86">
        <v>73</v>
      </c>
      <c r="M219" s="86">
        <v>74</v>
      </c>
      <c r="N219" s="86">
        <v>74</v>
      </c>
    </row>
    <row r="220" spans="1:14" ht="47.25" x14ac:dyDescent="0.25">
      <c r="A220" s="20" t="s">
        <v>83</v>
      </c>
      <c r="B220" s="50" t="s">
        <v>4</v>
      </c>
      <c r="C220" s="51">
        <v>204</v>
      </c>
      <c r="D220" s="51">
        <v>110.5</v>
      </c>
      <c r="E220" s="51">
        <v>107.23188405797102</v>
      </c>
      <c r="F220" s="51">
        <v>105.71014492753623</v>
      </c>
      <c r="G220" s="51">
        <v>105.84071428571427</v>
      </c>
      <c r="H220" s="51">
        <v>105.33357142857143</v>
      </c>
      <c r="I220" s="51">
        <v>105.36338028169014</v>
      </c>
      <c r="J220" s="51">
        <v>105.26197183098591</v>
      </c>
      <c r="K220" s="51">
        <v>105.3</v>
      </c>
      <c r="L220" s="51">
        <v>105.2</v>
      </c>
      <c r="M220" s="51">
        <v>105.2</v>
      </c>
      <c r="N220" s="51">
        <v>105.1</v>
      </c>
    </row>
    <row r="221" spans="1:14" ht="63" x14ac:dyDescent="0.25">
      <c r="A221" s="20" t="s">
        <v>123</v>
      </c>
      <c r="B221" s="50" t="s">
        <v>5</v>
      </c>
      <c r="C221" s="87">
        <v>195844970</v>
      </c>
      <c r="D221" s="86">
        <v>229744299</v>
      </c>
      <c r="E221" s="86">
        <v>272657287</v>
      </c>
      <c r="F221" s="86">
        <v>271047940</v>
      </c>
      <c r="G221" s="86">
        <v>314713612</v>
      </c>
      <c r="H221" s="86">
        <v>311857279</v>
      </c>
      <c r="I221" s="88">
        <v>363190485</v>
      </c>
      <c r="J221" s="86">
        <v>359182582</v>
      </c>
      <c r="K221" s="86">
        <v>419121819.69</v>
      </c>
      <c r="L221" s="86">
        <v>413706497.94760001</v>
      </c>
      <c r="M221" s="86">
        <v>483666579.92225999</v>
      </c>
      <c r="N221" s="86">
        <v>476507144.33604568</v>
      </c>
    </row>
    <row r="222" spans="1:14" ht="63" x14ac:dyDescent="0.25">
      <c r="A222" s="20" t="s">
        <v>95</v>
      </c>
      <c r="B222" s="50" t="s">
        <v>71</v>
      </c>
      <c r="C222" s="87">
        <v>32556.16</v>
      </c>
      <c r="D222" s="86">
        <v>33436</v>
      </c>
      <c r="E222" s="86">
        <v>34442</v>
      </c>
      <c r="F222" s="86">
        <v>34442</v>
      </c>
      <c r="G222" s="86">
        <v>35444</v>
      </c>
      <c r="H222" s="86">
        <v>35444</v>
      </c>
      <c r="I222" s="86">
        <v>36475.150571976075</v>
      </c>
      <c r="J222" s="86">
        <v>36475.150571976075</v>
      </c>
      <c r="K222" s="86">
        <v>37533</v>
      </c>
      <c r="L222" s="86">
        <v>37533</v>
      </c>
      <c r="M222" s="86">
        <v>38621</v>
      </c>
      <c r="N222" s="86">
        <v>38621</v>
      </c>
    </row>
    <row r="223" spans="1:14" ht="78.75" x14ac:dyDescent="0.25">
      <c r="A223" s="11" t="s">
        <v>155</v>
      </c>
      <c r="B223" s="50" t="s">
        <v>5</v>
      </c>
      <c r="C223" s="89">
        <v>20375746</v>
      </c>
      <c r="D223" s="86">
        <v>22909736</v>
      </c>
      <c r="E223" s="86">
        <v>25548210</v>
      </c>
      <c r="F223" s="86">
        <v>25401202</v>
      </c>
      <c r="G223" s="86">
        <v>27934344</v>
      </c>
      <c r="H223" s="86">
        <v>27685337</v>
      </c>
      <c r="I223" s="90">
        <v>30350670</v>
      </c>
      <c r="J223" s="90">
        <v>30018984</v>
      </c>
      <c r="K223" s="90">
        <v>32960827.620000001</v>
      </c>
      <c r="L223" s="90">
        <v>32540578.656000003</v>
      </c>
      <c r="M223" s="90">
        <v>35795458.795320004</v>
      </c>
      <c r="N223" s="90">
        <v>35273987.263104007</v>
      </c>
    </row>
    <row r="224" spans="1:14" ht="94.5" x14ac:dyDescent="0.25">
      <c r="A224" s="20" t="s">
        <v>96</v>
      </c>
      <c r="B224" s="50" t="s">
        <v>71</v>
      </c>
      <c r="C224" s="89">
        <v>12501</v>
      </c>
      <c r="D224" s="86">
        <v>12575</v>
      </c>
      <c r="E224" s="86">
        <v>12544</v>
      </c>
      <c r="F224" s="86">
        <v>12544</v>
      </c>
      <c r="G224" s="86">
        <v>12575</v>
      </c>
      <c r="H224" s="86">
        <v>12575</v>
      </c>
      <c r="I224" s="90">
        <v>12585</v>
      </c>
      <c r="J224" s="90">
        <v>12585</v>
      </c>
      <c r="K224" s="90">
        <v>12595</v>
      </c>
      <c r="L224" s="90">
        <v>12595</v>
      </c>
      <c r="M224" s="90">
        <v>12605</v>
      </c>
      <c r="N224" s="90">
        <v>12605</v>
      </c>
    </row>
    <row r="225" spans="1:16" ht="63" x14ac:dyDescent="0.25">
      <c r="A225" s="20" t="s">
        <v>108</v>
      </c>
      <c r="B225" s="40"/>
      <c r="C225" s="91"/>
      <c r="D225" s="91"/>
      <c r="E225" s="91"/>
      <c r="F225" s="91"/>
      <c r="G225" s="91"/>
      <c r="H225" s="91"/>
      <c r="I225" s="91"/>
      <c r="J225" s="91"/>
      <c r="K225" s="53"/>
      <c r="L225" s="53"/>
      <c r="M225" s="53"/>
      <c r="N225" s="53"/>
    </row>
    <row r="226" spans="1:16" x14ac:dyDescent="0.25">
      <c r="A226" s="20" t="s">
        <v>156</v>
      </c>
      <c r="B226" s="40"/>
      <c r="C226" s="91"/>
      <c r="D226" s="91"/>
      <c r="E226" s="91"/>
      <c r="F226" s="91"/>
      <c r="G226" s="91"/>
      <c r="H226" s="91"/>
      <c r="I226" s="91"/>
      <c r="J226" s="91"/>
      <c r="K226" s="53"/>
      <c r="L226" s="53"/>
      <c r="M226" s="53"/>
      <c r="N226" s="53"/>
    </row>
    <row r="227" spans="1:16" ht="47.25" x14ac:dyDescent="0.25">
      <c r="A227" s="28" t="s">
        <v>77</v>
      </c>
      <c r="B227" s="50" t="s">
        <v>5</v>
      </c>
      <c r="C227" s="51">
        <v>39066448.460000008</v>
      </c>
      <c r="D227" s="51">
        <v>43822267.655000001</v>
      </c>
      <c r="E227" s="51">
        <v>45407540.719999999</v>
      </c>
      <c r="F227" s="51">
        <v>46088653.830799997</v>
      </c>
      <c r="G227" s="51">
        <v>45407540.719999999</v>
      </c>
      <c r="H227" s="51">
        <v>46779983.638261989</v>
      </c>
      <c r="I227" s="51">
        <v>45407540.719999999</v>
      </c>
      <c r="J227" s="51">
        <v>47481683.392835915</v>
      </c>
      <c r="K227" s="51">
        <v>45407540.719999999</v>
      </c>
      <c r="L227" s="51">
        <v>47956500.226764277</v>
      </c>
      <c r="M227" s="51">
        <v>45407540.719999999</v>
      </c>
      <c r="N227" s="51">
        <v>48675847.730165735</v>
      </c>
      <c r="O227" s="51">
        <v>45407540.719999999</v>
      </c>
      <c r="P227" s="51">
        <v>49405985.446118213</v>
      </c>
    </row>
    <row r="228" spans="1:16" ht="47.25" x14ac:dyDescent="0.25">
      <c r="A228" s="28" t="s">
        <v>79</v>
      </c>
      <c r="B228" s="50" t="s">
        <v>5</v>
      </c>
      <c r="C228" s="51">
        <v>3600425.19</v>
      </c>
      <c r="D228" s="51">
        <v>3776241.0150000001</v>
      </c>
      <c r="E228" s="51">
        <v>3834846.666666667</v>
      </c>
      <c r="F228" s="51">
        <v>3834846.666666667</v>
      </c>
      <c r="G228" s="51">
        <v>3834846.666666667</v>
      </c>
      <c r="H228" s="51">
        <v>3834846.666666667</v>
      </c>
      <c r="I228" s="51">
        <v>3834846.666666667</v>
      </c>
      <c r="J228" s="51">
        <v>3834846.666666667</v>
      </c>
      <c r="K228" s="51">
        <v>3834846.666666667</v>
      </c>
      <c r="L228" s="51">
        <v>3834846.666666667</v>
      </c>
      <c r="M228" s="51">
        <v>3834846.666666667</v>
      </c>
      <c r="N228" s="51">
        <v>3834846.666666667</v>
      </c>
      <c r="O228" s="51">
        <v>3834846.666666667</v>
      </c>
      <c r="P228" s="51">
        <v>3834846.666666667</v>
      </c>
    </row>
    <row r="229" spans="1:16" ht="47.25" x14ac:dyDescent="0.25">
      <c r="A229" s="28" t="s">
        <v>78</v>
      </c>
      <c r="B229" s="50" t="s">
        <v>5</v>
      </c>
      <c r="C229" s="51">
        <v>90829504</v>
      </c>
      <c r="D229" s="51">
        <v>101467220.5</v>
      </c>
      <c r="E229" s="51">
        <v>105370432.67</v>
      </c>
      <c r="F229" s="51">
        <v>106450830.182</v>
      </c>
      <c r="G229" s="51">
        <v>105370432.67</v>
      </c>
      <c r="H229" s="51">
        <v>108965656.24414399</v>
      </c>
      <c r="I229" s="51">
        <v>105370432.67</v>
      </c>
      <c r="J229" s="51">
        <v>110450497.14</v>
      </c>
      <c r="K229" s="51">
        <v>105370432.67</v>
      </c>
      <c r="L229" s="51">
        <v>111820203.09999999</v>
      </c>
      <c r="M229" s="51">
        <v>105370432.67</v>
      </c>
      <c r="N229" s="51">
        <v>113405769.23</v>
      </c>
      <c r="O229" s="51">
        <v>105370432.67</v>
      </c>
      <c r="P229" s="51">
        <v>114998062.12</v>
      </c>
    </row>
    <row r="230" spans="1:16" x14ac:dyDescent="0.25">
      <c r="A230" s="20" t="s">
        <v>157</v>
      </c>
      <c r="B230" s="50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</row>
    <row r="231" spans="1:16" ht="47.25" x14ac:dyDescent="0.25">
      <c r="A231" s="28" t="s">
        <v>77</v>
      </c>
      <c r="B231" s="50" t="s">
        <v>5</v>
      </c>
      <c r="C231" s="51">
        <v>40333019.999999993</v>
      </c>
      <c r="D231" s="51">
        <v>38551962.350000001</v>
      </c>
      <c r="E231" s="51">
        <v>41645179.049152255</v>
      </c>
      <c r="F231" s="51">
        <v>42269856.734889537</v>
      </c>
      <c r="G231" s="51">
        <v>44278465.355295144</v>
      </c>
      <c r="H231" s="51">
        <v>44942642.335624568</v>
      </c>
      <c r="I231" s="51">
        <v>46055080.330102094</v>
      </c>
      <c r="J231" s="51">
        <v>46745906.535053618</v>
      </c>
      <c r="K231" s="51">
        <v>47667008.141655661</v>
      </c>
      <c r="L231" s="51">
        <v>48382013.26378049</v>
      </c>
      <c r="M231" s="51">
        <v>48763349.328913733</v>
      </c>
      <c r="N231" s="51">
        <v>49494799.568847433</v>
      </c>
      <c r="O231" s="51">
        <v>49592326.267505266</v>
      </c>
      <c r="P231" s="51">
        <v>50336211.1932</v>
      </c>
    </row>
    <row r="232" spans="1:16" ht="47.25" x14ac:dyDescent="0.25">
      <c r="A232" s="28" t="s">
        <v>79</v>
      </c>
      <c r="B232" s="50" t="s">
        <v>5</v>
      </c>
      <c r="C232" s="92">
        <v>0</v>
      </c>
      <c r="D232" s="92">
        <v>0</v>
      </c>
      <c r="E232" s="92">
        <v>0</v>
      </c>
      <c r="F232" s="92">
        <v>0</v>
      </c>
      <c r="G232" s="92">
        <v>0</v>
      </c>
      <c r="H232" s="92">
        <v>0</v>
      </c>
      <c r="I232" s="92">
        <v>0</v>
      </c>
      <c r="J232" s="92">
        <v>0</v>
      </c>
      <c r="K232" s="92">
        <v>0</v>
      </c>
      <c r="L232" s="92">
        <v>0</v>
      </c>
      <c r="M232" s="92">
        <v>0</v>
      </c>
      <c r="N232" s="92">
        <v>0</v>
      </c>
      <c r="O232" s="92">
        <v>0</v>
      </c>
      <c r="P232" s="92">
        <v>0</v>
      </c>
    </row>
    <row r="233" spans="1:16" ht="47.25" x14ac:dyDescent="0.25">
      <c r="A233" s="28" t="s">
        <v>78</v>
      </c>
      <c r="B233" s="50" t="s">
        <v>5</v>
      </c>
      <c r="C233" s="51">
        <v>8578495.333333334</v>
      </c>
      <c r="D233" s="51">
        <v>8316736</v>
      </c>
      <c r="E233" s="51">
        <v>8601482</v>
      </c>
      <c r="F233" s="51">
        <v>8687496.8200000003</v>
      </c>
      <c r="G233" s="51">
        <v>8834285.333333334</v>
      </c>
      <c r="H233" s="51">
        <v>8922628.1866666675</v>
      </c>
      <c r="I233" s="51">
        <v>9033220</v>
      </c>
      <c r="J233" s="51">
        <v>9123552.1999999993</v>
      </c>
      <c r="K233" s="51">
        <v>9177751.5199999996</v>
      </c>
      <c r="L233" s="51">
        <v>9269529.0351999998</v>
      </c>
      <c r="M233" s="51">
        <v>9301173.5099999998</v>
      </c>
      <c r="N233" s="51">
        <v>9390032.912657598</v>
      </c>
      <c r="O233" s="51">
        <v>9385330.790848</v>
      </c>
      <c r="P233" s="51">
        <v>9474543.2088715155</v>
      </c>
    </row>
    <row r="234" spans="1:16" ht="94.5" x14ac:dyDescent="0.25">
      <c r="A234" s="29" t="s">
        <v>170</v>
      </c>
      <c r="B234" s="50"/>
      <c r="C234" s="51"/>
      <c r="D234" s="51"/>
      <c r="E234" s="93"/>
      <c r="F234" s="51"/>
      <c r="G234" s="93"/>
      <c r="H234" s="51"/>
      <c r="I234" s="93"/>
      <c r="J234" s="51"/>
      <c r="K234" s="51"/>
      <c r="L234" s="51"/>
      <c r="M234" s="51"/>
      <c r="N234" s="51"/>
      <c r="O234" s="51"/>
      <c r="P234" s="51"/>
    </row>
    <row r="235" spans="1:16" x14ac:dyDescent="0.25">
      <c r="A235" s="94" t="s">
        <v>171</v>
      </c>
      <c r="B235" s="50" t="s">
        <v>5</v>
      </c>
      <c r="C235" s="83">
        <v>781956.87</v>
      </c>
      <c r="D235" s="83">
        <v>863488.14750000008</v>
      </c>
      <c r="E235" s="83">
        <v>896024.76</v>
      </c>
      <c r="F235" s="83">
        <v>902235.08000000007</v>
      </c>
      <c r="G235" s="83">
        <v>860528.09</v>
      </c>
      <c r="H235" s="83">
        <v>884976.56</v>
      </c>
      <c r="I235" s="83">
        <v>860528.09</v>
      </c>
      <c r="J235" s="83">
        <v>898140.88</v>
      </c>
      <c r="K235" s="83">
        <v>854761.87</v>
      </c>
      <c r="L235" s="83">
        <v>907693.78</v>
      </c>
      <c r="M235" s="83">
        <v>854761.87</v>
      </c>
      <c r="N235" s="83">
        <v>922045.53</v>
      </c>
      <c r="O235" s="83">
        <v>854761.87</v>
      </c>
      <c r="P235" s="83">
        <v>936863.67</v>
      </c>
    </row>
    <row r="236" spans="1:16" x14ac:dyDescent="0.25">
      <c r="A236" s="94" t="s">
        <v>172</v>
      </c>
      <c r="B236" s="50" t="s">
        <v>5</v>
      </c>
      <c r="C236" s="83">
        <v>21580.73</v>
      </c>
      <c r="D236" s="83">
        <v>18757</v>
      </c>
      <c r="E236" s="83">
        <v>19474.080109999999</v>
      </c>
      <c r="F236" s="83">
        <v>19668.8209111</v>
      </c>
      <c r="G236" s="83">
        <v>20043.412631647891</v>
      </c>
      <c r="H236" s="83">
        <v>20243.846757964369</v>
      </c>
      <c r="I236" s="83">
        <v>20465.025816354602</v>
      </c>
      <c r="J236" s="83">
        <v>20669.676074518149</v>
      </c>
      <c r="K236" s="83">
        <v>20792.466229416277</v>
      </c>
      <c r="L236" s="83">
        <v>21000.390891710438</v>
      </c>
      <c r="M236" s="83">
        <v>21041.975824169273</v>
      </c>
      <c r="N236" s="83">
        <v>21252.395582410965</v>
      </c>
      <c r="O236" s="83">
        <v>21210.311630762626</v>
      </c>
      <c r="P236" s="83">
        <v>21422.498748633821</v>
      </c>
    </row>
    <row r="237" spans="1:16" ht="94.5" x14ac:dyDescent="0.25">
      <c r="A237" s="29" t="s">
        <v>173</v>
      </c>
      <c r="B237" s="50"/>
      <c r="C237" s="51"/>
      <c r="D237" s="51"/>
      <c r="E237" s="51"/>
      <c r="F237" s="51"/>
      <c r="G237" s="95"/>
      <c r="H237" s="95"/>
      <c r="I237" s="51"/>
      <c r="J237" s="51"/>
      <c r="K237" s="51"/>
      <c r="L237" s="51"/>
      <c r="M237" s="51"/>
      <c r="N237" s="51"/>
      <c r="O237" s="51"/>
      <c r="P237" s="51"/>
    </row>
    <row r="238" spans="1:16" ht="31.5" x14ac:dyDescent="0.25">
      <c r="A238" s="12" t="s">
        <v>84</v>
      </c>
      <c r="B238" s="50" t="s">
        <v>5</v>
      </c>
      <c r="C238" s="96">
        <v>295365100</v>
      </c>
      <c r="D238" s="96">
        <v>293033664</v>
      </c>
      <c r="E238" s="97">
        <v>321073083.22504491</v>
      </c>
      <c r="F238" s="96">
        <v>332158741.46224767</v>
      </c>
      <c r="G238" s="96">
        <v>351157495.79403955</v>
      </c>
      <c r="H238" s="96">
        <v>366299496.90548587</v>
      </c>
      <c r="I238" s="96">
        <v>383897057.77434647</v>
      </c>
      <c r="J238" s="96">
        <v>404107395.86435568</v>
      </c>
      <c r="K238" s="96">
        <v>417672486.01188695</v>
      </c>
      <c r="L238" s="96">
        <v>443401111.15021926</v>
      </c>
      <c r="M238" s="96">
        <v>452605301.01542139</v>
      </c>
      <c r="N238" s="96">
        <v>484559235.26711011</v>
      </c>
      <c r="O238" s="96">
        <v>488555190.3228972</v>
      </c>
      <c r="P238" s="96">
        <v>527444183.47259974</v>
      </c>
    </row>
    <row r="239" spans="1:16" ht="31.5" x14ac:dyDescent="0.25">
      <c r="A239" s="12" t="s">
        <v>85</v>
      </c>
      <c r="B239" s="50" t="s">
        <v>5</v>
      </c>
      <c r="C239" s="96">
        <v>7116849.9999999991</v>
      </c>
      <c r="D239" s="96">
        <v>7770349.9999999991</v>
      </c>
      <c r="E239" s="97">
        <v>8601805.3391171414</v>
      </c>
      <c r="F239" s="96">
        <v>8601805.3391171414</v>
      </c>
      <c r="G239" s="96">
        <v>9599298.123479642</v>
      </c>
      <c r="H239" s="96">
        <v>9599298.123479642</v>
      </c>
      <c r="I239" s="96">
        <v>10553852.934989296</v>
      </c>
      <c r="J239" s="96">
        <v>10553852.934989296</v>
      </c>
      <c r="K239" s="96">
        <v>11593152.463850789</v>
      </c>
      <c r="L239" s="96">
        <v>11593152.463850789</v>
      </c>
      <c r="M239" s="96">
        <v>12563272.463911101</v>
      </c>
      <c r="N239" s="96">
        <v>12563272.463911101</v>
      </c>
      <c r="O239" s="96">
        <v>13196882.288098162</v>
      </c>
      <c r="P239" s="96">
        <v>13196882.288098162</v>
      </c>
    </row>
    <row r="240" spans="1:16" ht="31.5" x14ac:dyDescent="0.25">
      <c r="A240" s="12" t="s">
        <v>86</v>
      </c>
      <c r="B240" s="50" t="s">
        <v>5</v>
      </c>
      <c r="C240" s="96">
        <v>32233.333333333332</v>
      </c>
      <c r="D240" s="96">
        <v>21985</v>
      </c>
      <c r="E240" s="97">
        <v>22820.708593919997</v>
      </c>
      <c r="F240" s="96">
        <v>22820.708593919997</v>
      </c>
      <c r="G240" s="96">
        <v>23529.060469906643</v>
      </c>
      <c r="H240" s="96">
        <v>23529.060469906643</v>
      </c>
      <c r="I240" s="96">
        <v>24175.096162541384</v>
      </c>
      <c r="J240" s="96">
        <v>24175.096162541384</v>
      </c>
      <c r="K240" s="96">
        <v>24664.844930640611</v>
      </c>
      <c r="L240" s="96">
        <v>24664.844930640611</v>
      </c>
      <c r="M240" s="96">
        <v>24664.844930640611</v>
      </c>
      <c r="N240" s="96">
        <v>24664.844930640611</v>
      </c>
      <c r="O240" s="96">
        <v>24664.844930640611</v>
      </c>
      <c r="P240" s="96">
        <v>24664.844930640611</v>
      </c>
    </row>
    <row r="241" spans="1:16" ht="31.5" x14ac:dyDescent="0.25">
      <c r="A241" s="12" t="s">
        <v>87</v>
      </c>
      <c r="B241" s="50" t="s">
        <v>5</v>
      </c>
      <c r="C241" s="96">
        <v>35591319.999999993</v>
      </c>
      <c r="D241" s="96">
        <v>42376206.600000001</v>
      </c>
      <c r="E241" s="97">
        <v>44140579.352174722</v>
      </c>
      <c r="F241" s="96">
        <v>44140579.352174722</v>
      </c>
      <c r="G241" s="96">
        <v>45594745.383213498</v>
      </c>
      <c r="H241" s="96">
        <v>45594745.383213498</v>
      </c>
      <c r="I241" s="96">
        <v>45908717.446520075</v>
      </c>
      <c r="J241" s="96">
        <v>45908717.446520075</v>
      </c>
      <c r="K241" s="96">
        <v>46312926.471455842</v>
      </c>
      <c r="L241" s="96">
        <v>46312926.471455842</v>
      </c>
      <c r="M241" s="96">
        <v>46881565.256108105</v>
      </c>
      <c r="N241" s="96">
        <v>46881565.256108105</v>
      </c>
      <c r="O241" s="96">
        <v>47064166.493459404</v>
      </c>
      <c r="P241" s="96">
        <v>47064166.493459404</v>
      </c>
    </row>
    <row r="242" spans="1:16" ht="31.5" x14ac:dyDescent="0.25">
      <c r="A242" s="12" t="s">
        <v>88</v>
      </c>
      <c r="B242" s="50" t="s">
        <v>5</v>
      </c>
      <c r="C242" s="96">
        <v>0</v>
      </c>
      <c r="D242" s="96">
        <v>33284.999999999993</v>
      </c>
      <c r="E242" s="97">
        <v>0</v>
      </c>
      <c r="F242" s="96">
        <v>0</v>
      </c>
      <c r="G242" s="96">
        <v>0</v>
      </c>
      <c r="H242" s="96">
        <v>0</v>
      </c>
      <c r="I242" s="96">
        <v>0</v>
      </c>
      <c r="J242" s="96">
        <v>0</v>
      </c>
      <c r="K242" s="96">
        <v>0</v>
      </c>
      <c r="L242" s="96">
        <v>0</v>
      </c>
      <c r="M242" s="96">
        <v>0</v>
      </c>
      <c r="N242" s="96">
        <v>0</v>
      </c>
      <c r="O242" s="96">
        <v>0</v>
      </c>
      <c r="P242" s="96">
        <v>0</v>
      </c>
    </row>
    <row r="243" spans="1:16" ht="36.75" customHeight="1" x14ac:dyDescent="0.25">
      <c r="A243" s="119" t="s">
        <v>174</v>
      </c>
      <c r="B243" s="119"/>
      <c r="C243" s="119"/>
      <c r="D243" s="119"/>
      <c r="E243" s="119"/>
      <c r="F243" s="119"/>
      <c r="G243" s="119"/>
      <c r="H243" s="119"/>
      <c r="I243" s="119"/>
      <c r="J243" s="119"/>
      <c r="K243" s="119"/>
      <c r="L243" s="119"/>
      <c r="M243" s="119"/>
      <c r="N243" s="119"/>
    </row>
    <row r="244" spans="1:16" ht="36" customHeight="1" x14ac:dyDescent="0.25">
      <c r="A244" s="119" t="s">
        <v>175</v>
      </c>
      <c r="B244" s="119"/>
      <c r="C244" s="119"/>
      <c r="D244" s="119"/>
      <c r="E244" s="119"/>
      <c r="F244" s="119"/>
      <c r="G244" s="119"/>
      <c r="H244" s="119"/>
      <c r="I244" s="119"/>
      <c r="J244" s="119"/>
      <c r="K244" s="119"/>
      <c r="L244" s="119"/>
      <c r="M244" s="119"/>
      <c r="N244" s="119"/>
    </row>
    <row r="245" spans="1:16" ht="36" customHeight="1" x14ac:dyDescent="0.25">
      <c r="A245" s="119" t="s">
        <v>176</v>
      </c>
      <c r="B245" s="119"/>
      <c r="C245" s="119"/>
      <c r="D245" s="119"/>
      <c r="E245" s="119"/>
      <c r="F245" s="119"/>
      <c r="G245" s="119"/>
      <c r="H245" s="119"/>
      <c r="I245" s="119"/>
      <c r="J245" s="119"/>
      <c r="K245" s="119"/>
      <c r="L245" s="119"/>
      <c r="M245" s="119"/>
      <c r="N245" s="119"/>
    </row>
    <row r="246" spans="1:16" ht="18.75" x14ac:dyDescent="0.3">
      <c r="A246" s="7"/>
      <c r="B246" s="38"/>
      <c r="C246" s="41"/>
      <c r="D246" s="41"/>
      <c r="E246" s="41"/>
      <c r="F246" s="41"/>
      <c r="G246" s="41"/>
      <c r="H246" s="41"/>
      <c r="I246" s="41"/>
      <c r="J246" s="41"/>
    </row>
  </sheetData>
  <mergeCells count="14">
    <mergeCell ref="O4:P4"/>
    <mergeCell ref="A243:N243"/>
    <mergeCell ref="A244:N244"/>
    <mergeCell ref="A245:N245"/>
    <mergeCell ref="E1:F1"/>
    <mergeCell ref="E4:F4"/>
    <mergeCell ref="A4:A5"/>
    <mergeCell ref="B4:B5"/>
    <mergeCell ref="A2:N2"/>
    <mergeCell ref="I4:J4"/>
    <mergeCell ref="G4:H4"/>
    <mergeCell ref="K4:L4"/>
    <mergeCell ref="M4:N4"/>
    <mergeCell ref="M1:N1"/>
  </mergeCells>
  <pageMargins left="0.35433070866141736" right="0.19685039370078741" top="0.74803149606299213" bottom="0.62992125984251968" header="0.31496062992125984" footer="0.39370078740157483"/>
  <pageSetup paperSize="9" scale="50" fitToHeight="0" orientation="landscape" r:id="rId1"/>
  <rowBreaks count="1" manualBreakCount="1">
    <brk id="90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25DF12CBB84C14D8594E9F46B40DB71" ma:contentTypeVersion="1" ma:contentTypeDescription="Создание документа." ma:contentTypeScope="" ma:versionID="2902f095ed4b9f96adc73a60523325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2402044d00666072b1aaa621031ea5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81F7592-63B8-4F4F-9561-4BBCA2BC21C6}"/>
</file>

<file path=customXml/itemProps2.xml><?xml version="1.0" encoding="utf-8"?>
<ds:datastoreItem xmlns:ds="http://schemas.openxmlformats.org/officeDocument/2006/customXml" ds:itemID="{BF1217C8-957A-4E75-AD94-C786BCADF5EE}"/>
</file>

<file path=customXml/itemProps3.xml><?xml version="1.0" encoding="utf-8"?>
<ds:datastoreItem xmlns:ds="http://schemas.openxmlformats.org/officeDocument/2006/customXml" ds:itemID="{E9EA08B8-DAB3-434D-9EDA-9C7899B388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DF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kaus</dc:creator>
  <cp:lastModifiedBy>Маскина Татьяна Александровна</cp:lastModifiedBy>
  <cp:lastPrinted>2024-09-27T04:03:38Z</cp:lastPrinted>
  <dcterms:created xsi:type="dcterms:W3CDTF">2009-01-22T08:41:25Z</dcterms:created>
  <dcterms:modified xsi:type="dcterms:W3CDTF">2024-10-08T09:34:56Z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0x010100D25DF12CBB84C14D8594E9F46B40DB71</vt:lpwstr>
  </property>
</Properties>
</file>